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P.LOCAL\Profile\Redirect\hart\Desktop\"/>
    </mc:Choice>
  </mc:AlternateContent>
  <bookViews>
    <workbookView xWindow="240" yWindow="105" windowWidth="15480" windowHeight="9660"/>
  </bookViews>
  <sheets>
    <sheet name="Invest_Prop_Calculator" sheetId="1" r:id="rId1"/>
    <sheet name="Sheet1" sheetId="2" r:id="rId2"/>
  </sheets>
  <calcPr calcId="152511"/>
</workbook>
</file>

<file path=xl/calcChain.xml><?xml version="1.0" encoding="utf-8"?>
<calcChain xmlns="http://schemas.openxmlformats.org/spreadsheetml/2006/main">
  <c r="R24" i="1" l="1"/>
  <c r="T21" i="1"/>
  <c r="J23" i="1"/>
  <c r="S40" i="1"/>
  <c r="S47" i="1"/>
  <c r="S55" i="1" s="1"/>
  <c r="S59" i="1"/>
  <c r="S60" i="1"/>
  <c r="S62" i="1" s="1"/>
  <c r="J110" i="1"/>
  <c r="S64" i="1" l="1"/>
  <c r="M110" i="1" s="1"/>
  <c r="K110" i="1" s="1"/>
  <c r="S66" i="1" s="1"/>
  <c r="C71" i="1" s="1"/>
</calcChain>
</file>

<file path=xl/sharedStrings.xml><?xml version="1.0" encoding="utf-8"?>
<sst xmlns="http://schemas.openxmlformats.org/spreadsheetml/2006/main" count="58" uniqueCount="58">
  <si>
    <r>
      <t xml:space="preserve">The </t>
    </r>
    <r>
      <rPr>
        <b/>
        <sz val="10"/>
        <color indexed="63"/>
        <rFont val="Arial"/>
        <family val="2"/>
      </rPr>
      <t xml:space="preserve">‘MP+ Investment Property Analyser’ </t>
    </r>
    <r>
      <rPr>
        <sz val="10"/>
        <color indexed="63"/>
        <rFont val="Arial"/>
        <family val="2"/>
      </rPr>
      <t>is an essential tool used to assess the affordability of purchasing an investment property.  This calculates not only the potential tax benefits but also determines the weekly cash outlay required to fund the property.  By understanding the net cash contributions required for a particular property, an amateur or experienced investor can identify and manage any deficiencies in their budget.  The 'MP+ Investment Property Analyser' also facilitates the development of a long term investment strategy by quantifying the capital growth needed for a property investment to be profitable.  Please feel free to update the sample calculation below by completing steps 1, 2 &amp; 3, to analyse your next investment property acquisition.</t>
    </r>
  </si>
  <si>
    <t>What is the on-going cash contribution required to pay for an investment property?</t>
  </si>
  <si>
    <t>Use the 'MP+ Investment Property Analyser' to estimate the on-going cashflow required to own an investment property.</t>
  </si>
  <si>
    <t>Adjust the light orange cells only to analyse your investment options. Refresh the page with F5 to reset the sheet to default</t>
  </si>
  <si>
    <t>values, also feel free to download the spreadsheet using the link at the bottom.</t>
  </si>
  <si>
    <t>Example Field To Edit</t>
  </si>
  <si>
    <t>Calculated Value</t>
  </si>
  <si>
    <t>Subtotals and Totals</t>
  </si>
  <si>
    <t>Step 1</t>
  </si>
  <si>
    <t>Step 2</t>
  </si>
  <si>
    <t>Price of land</t>
  </si>
  <si>
    <t>Your Income</t>
  </si>
  <si>
    <t>Price of house</t>
  </si>
  <si>
    <t>Tax Rate</t>
  </si>
  <si>
    <t>House &amp; Land Package</t>
  </si>
  <si>
    <t xml:space="preserve">Interest only loan </t>
  </si>
  <si>
    <t>Interest rate</t>
  </si>
  <si>
    <t>Step 3</t>
  </si>
  <si>
    <t>Income:</t>
  </si>
  <si>
    <t>Rent received (per annum)</t>
  </si>
  <si>
    <t>Annual Cash Inflow</t>
  </si>
  <si>
    <t>Expenses:</t>
  </si>
  <si>
    <t>Bank fees and charges</t>
  </si>
  <si>
    <t>Borrowing costs (claim over 5 years)</t>
  </si>
  <si>
    <t>Council rates</t>
  </si>
  <si>
    <t>Interest expense</t>
  </si>
  <si>
    <t>Insurance</t>
  </si>
  <si>
    <t>Postage, stationery &amp; telephone</t>
  </si>
  <si>
    <t>Property agents fees</t>
  </si>
  <si>
    <t>Repairs &amp; maintenance (non-capital)</t>
  </si>
  <si>
    <t>Strata levies</t>
  </si>
  <si>
    <t>Water charges</t>
  </si>
  <si>
    <t>Annual Cash Outflow</t>
  </si>
  <si>
    <t>Tax Adjustments:</t>
  </si>
  <si>
    <t>Depreciation (building)</t>
  </si>
  <si>
    <t>Depreciation (chattels)</t>
  </si>
  <si>
    <t>Total Non-Cash Deductions</t>
  </si>
  <si>
    <t>Total Negative Gearing</t>
  </si>
  <si>
    <t>Estimated Tax Savings</t>
  </si>
  <si>
    <t xml:space="preserve">The MP+ Investment Property Analyser has determined an estimated tax benefit, effective net contribution and minimum capital growth rate based on your inputs and certain assumptions.  We recommend that you seek professional advice to interpret these results and assumptions in conjunction with developing a sustainable investment strategy that suits your long term goals.  If you would like further information and / or would like to know more about McKinley Plowman please visit our website at www.mckinleyplowman.com.au or contact our offices on +61 8 9301 2200. </t>
  </si>
  <si>
    <t>$            0  to  $     6,000</t>
  </si>
  <si>
    <t xml:space="preserve"> 0%</t>
  </si>
  <si>
    <t>As you currently earn less than the tax free threshold you will not receive any tax benefit from negative gearing.</t>
  </si>
  <si>
    <t>$     6,001  to  $   37,000</t>
  </si>
  <si>
    <t>For every $1,000 of negative gearing you will receive a tax saving of $150.</t>
  </si>
  <si>
    <t>$   37,001  to  $   80,000</t>
  </si>
  <si>
    <t>31.5% (inc. Medicare levy)</t>
  </si>
  <si>
    <t>For every $1,000 of negative gearing you will receive a tax saving of $315.</t>
  </si>
  <si>
    <t>$   80,001  to  $ 180,000</t>
  </si>
  <si>
    <t>38.5% (inc. Medicare levy)</t>
  </si>
  <si>
    <t>For every $1,000 of negative gearing you will receive a tax saving of $385.</t>
  </si>
  <si>
    <t>$ 180,001  and over</t>
  </si>
  <si>
    <t>46.5% (inc. Medicare levy)</t>
  </si>
  <si>
    <t>As you are in the highest tax bracket, for every $1,000 of negative gearing you will receive a tax saving of $465.</t>
  </si>
  <si>
    <t>Total Income Tax</t>
  </si>
  <si>
    <t>Total Income Tax Minus Gearing</t>
  </si>
  <si>
    <t>Income Minus Negative Gearing</t>
  </si>
  <si>
    <t xml:space="preserve">            © Copyright 2019 - All rights reserved</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</si>
</sst>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_-;\-\$\ #,##0_-;_-\$* &quot;-&quot;??_-;_-@_-"/>
    <numFmt numFmtId="165" formatCode="0.0%"/>
    <numFmt numFmtId="166" formatCode="_-\$\ #,##0_-;\(\$\ #,##0\)_-;_-\$* &quot;-&quot;??_-;_-@_-"/>
    <numFmt numFmtId="167" formatCode="_-\$\ #,##0_-;\(\$\ #,##0\)_0;_-\$\ &quot;0&quot;??_-;_-@_-"/>
    <numFmt numFmtId="168" formatCode="&quot;$&quot;#,##0"/>
  </numFmts>
  <fonts count="33" x14ac:knownFonts="1">
    <font>
      <sz val="11"/>
      <color theme="1"/>
      <name val="Calibri"/>
      <family val="2"/>
      <scheme val="minor"/>
    </font>
    <font>
      <sz val="9"/>
      <name val="Arial"/>
      <family val="2"/>
    </font>
    <font>
      <b/>
      <sz val="9"/>
      <name val="Arial"/>
      <family val="2"/>
    </font>
    <font>
      <sz val="10"/>
      <color indexed="63"/>
      <name val="Arial"/>
      <family val="2"/>
    </font>
    <font>
      <b/>
      <sz val="10"/>
      <color indexed="63"/>
      <name val="Arial"/>
      <family val="2"/>
    </font>
    <font>
      <u/>
      <sz val="11"/>
      <color theme="10"/>
      <name val="Calibri"/>
      <family val="2"/>
    </font>
    <font>
      <sz val="10"/>
      <color theme="1"/>
      <name val="Arial"/>
      <family val="2"/>
    </font>
    <font>
      <sz val="11"/>
      <color theme="1"/>
      <name val="Arial"/>
      <family val="2"/>
    </font>
    <font>
      <sz val="10"/>
      <color theme="1"/>
      <name val="Calibri"/>
      <family val="2"/>
      <scheme val="minor"/>
    </font>
    <font>
      <b/>
      <sz val="25"/>
      <color theme="1"/>
      <name val="Calibri"/>
      <family val="2"/>
      <scheme val="minor"/>
    </font>
    <font>
      <b/>
      <sz val="15"/>
      <color theme="1"/>
      <name val="Calibri"/>
      <family val="2"/>
      <scheme val="minor"/>
    </font>
    <font>
      <sz val="8"/>
      <color theme="1"/>
      <name val="Calibri"/>
      <family val="2"/>
      <scheme val="minor"/>
    </font>
    <font>
      <b/>
      <sz val="10"/>
      <color theme="1"/>
      <name val="Arial"/>
      <family val="2"/>
    </font>
    <font>
      <sz val="12"/>
      <color theme="1"/>
      <name val="Calibri"/>
      <family val="2"/>
      <scheme val="minor"/>
    </font>
    <font>
      <b/>
      <sz val="10"/>
      <color theme="1"/>
      <name val="Calibri"/>
      <family val="2"/>
      <scheme val="minor"/>
    </font>
    <font>
      <b/>
      <i/>
      <sz val="9"/>
      <color theme="1"/>
      <name val="Arial"/>
      <family val="2"/>
    </font>
    <font>
      <b/>
      <sz val="9"/>
      <color theme="1"/>
      <name val="Arial"/>
      <family val="2"/>
    </font>
    <font>
      <sz val="9"/>
      <color theme="1"/>
      <name val="Arial"/>
      <family val="2"/>
    </font>
    <font>
      <b/>
      <sz val="9"/>
      <color rgb="FF2C6AB6"/>
      <name val="Arial"/>
      <family val="2"/>
    </font>
    <font>
      <i/>
      <sz val="9"/>
      <color theme="1"/>
      <name val="Arial"/>
      <family val="2"/>
    </font>
    <font>
      <b/>
      <sz val="9"/>
      <color rgb="FF3278CC"/>
      <name val="Arial"/>
      <family val="2"/>
    </font>
    <font>
      <u/>
      <sz val="10"/>
      <color theme="10"/>
      <name val="Arial"/>
      <family val="2"/>
    </font>
    <font>
      <b/>
      <sz val="12"/>
      <color theme="1"/>
      <name val="Arial"/>
      <family val="2"/>
    </font>
    <font>
      <b/>
      <sz val="11"/>
      <color theme="1"/>
      <name val="Arial"/>
      <family val="2"/>
    </font>
    <font>
      <b/>
      <sz val="12"/>
      <color rgb="FF333333"/>
      <name val="Arial"/>
      <family val="2"/>
    </font>
    <font>
      <b/>
      <sz val="12"/>
      <color rgb="FF262626"/>
      <name val="Arial"/>
      <family val="2"/>
    </font>
    <font>
      <sz val="10"/>
      <color theme="1" tint="0.14999847407452621"/>
      <name val="Arial"/>
      <family val="2"/>
    </font>
    <font>
      <b/>
      <sz val="9"/>
      <color theme="1" tint="0.14999847407452621"/>
      <name val="Arial"/>
      <family val="2"/>
    </font>
    <font>
      <sz val="9"/>
      <color theme="1"/>
      <name val="Calibri"/>
      <family val="2"/>
      <scheme val="minor"/>
    </font>
    <font>
      <b/>
      <sz val="14"/>
      <color rgb="FF2C6AB6"/>
      <name val="Arial"/>
      <family val="2"/>
    </font>
    <font>
      <b/>
      <sz val="11"/>
      <name val="Calibri"/>
      <family val="2"/>
      <scheme val="minor"/>
    </font>
    <font>
      <b/>
      <sz val="12"/>
      <color rgb="FF000000"/>
      <name val="Arial"/>
      <family val="2"/>
    </font>
    <font>
      <b/>
      <sz val="11"/>
      <color theme="1"/>
      <name val="Calibri"/>
      <family val="2"/>
      <scheme val="minor"/>
    </font>
  </fonts>
  <fills count="12">
    <fill>
      <patternFill patternType="none"/>
    </fill>
    <fill>
      <patternFill patternType="gray125"/>
    </fill>
    <fill>
      <patternFill patternType="solid">
        <fgColor rgb="FFF8F8F8"/>
        <bgColor indexed="64"/>
      </patternFill>
    </fill>
    <fill>
      <patternFill patternType="solid">
        <fgColor rgb="FFF8F8F8"/>
        <bgColor rgb="FFEAEAEA"/>
      </patternFill>
    </fill>
    <fill>
      <patternFill patternType="lightUp">
        <fgColor rgb="FFEAEAEA"/>
        <bgColor rgb="FFF8F8F8"/>
      </patternFill>
    </fill>
    <fill>
      <patternFill patternType="lightUp">
        <fgColor rgb="FFEAEAEA"/>
        <bgColor theme="0" tint="-4.9989318521683403E-2"/>
      </patternFill>
    </fill>
    <fill>
      <patternFill patternType="solid">
        <fgColor theme="4" tint="0.79998168889431442"/>
        <bgColor indexed="64"/>
      </patternFill>
    </fill>
    <fill>
      <gradientFill degree="90">
        <stop position="0">
          <color rgb="FFD3D3D3"/>
        </stop>
        <stop position="1">
          <color theme="0" tint="-0.1490218817712943"/>
        </stop>
      </gradientFill>
    </fill>
    <fill>
      <patternFill patternType="solid">
        <fgColor theme="9" tint="0.59999389629810485"/>
        <bgColor indexed="64"/>
      </patternFill>
    </fill>
    <fill>
      <patternFill patternType="lightUp">
        <fgColor rgb="FFEAEAEA"/>
        <bgColor theme="8" tint="0.79998168889431442"/>
      </patternFill>
    </fill>
    <fill>
      <patternFill patternType="solid">
        <fgColor theme="0"/>
        <bgColor indexed="64"/>
      </patternFill>
    </fill>
    <fill>
      <patternFill patternType="solid">
        <fgColor rgb="FFFFFFFF"/>
      </patternFill>
    </fill>
  </fills>
  <borders count="24">
    <border>
      <left/>
      <right/>
      <top/>
      <bottom/>
      <diagonal/>
    </border>
    <border>
      <left/>
      <right/>
      <top style="thin">
        <color indexed="64"/>
      </top>
      <bottom style="medium">
        <color indexed="64"/>
      </bottom>
      <diagonal/>
    </border>
    <border>
      <left style="thin">
        <color theme="3" tint="0.39994506668294322"/>
      </left>
      <right/>
      <top style="thin">
        <color theme="3" tint="0.39994506668294322"/>
      </top>
      <bottom/>
      <diagonal/>
    </border>
    <border>
      <left/>
      <right/>
      <top style="thin">
        <color theme="3" tint="0.39994506668294322"/>
      </top>
      <bottom/>
      <diagonal/>
    </border>
    <border>
      <left/>
      <right style="thin">
        <color theme="3" tint="0.39994506668294322"/>
      </right>
      <top style="thin">
        <color theme="3" tint="0.39994506668294322"/>
      </top>
      <bottom/>
      <diagonal/>
    </border>
    <border>
      <left style="thin">
        <color theme="3" tint="0.39994506668294322"/>
      </left>
      <right/>
      <top/>
      <bottom/>
      <diagonal/>
    </border>
    <border>
      <left/>
      <right style="thin">
        <color theme="3" tint="0.39994506668294322"/>
      </right>
      <top/>
      <bottom/>
      <diagonal/>
    </border>
    <border>
      <left style="thin">
        <color theme="3" tint="0.39994506668294322"/>
      </left>
      <right/>
      <top/>
      <bottom style="thin">
        <color theme="3" tint="0.39994506668294322"/>
      </bottom>
      <diagonal/>
    </border>
    <border>
      <left/>
      <right style="thin">
        <color theme="3" tint="0.39994506668294322"/>
      </right>
      <top/>
      <bottom style="thin">
        <color theme="3" tint="0.39994506668294322"/>
      </bottom>
      <diagonal/>
    </border>
    <border>
      <left/>
      <right/>
      <top/>
      <bottom style="thin">
        <color theme="3" tint="0.39994506668294322"/>
      </bottom>
      <diagonal/>
    </border>
    <border>
      <left/>
      <right/>
      <top/>
      <bottom style="thin">
        <color theme="0" tint="-0.499984740745262"/>
      </bottom>
      <diagonal/>
    </border>
    <border>
      <left style="thin">
        <color theme="3" tint="0.39994506668294322"/>
      </left>
      <right/>
      <top style="thin">
        <color theme="3" tint="0.39994506668294322"/>
      </top>
      <bottom style="thin">
        <color theme="3" tint="0.39994506668294322"/>
      </bottom>
      <diagonal/>
    </border>
    <border>
      <left/>
      <right style="thin">
        <color theme="3" tint="0.39994506668294322"/>
      </right>
      <top style="thin">
        <color theme="3" tint="0.39994506668294322"/>
      </top>
      <bottom style="thin">
        <color theme="3" tint="0.39994506668294322"/>
      </bottom>
      <diagonal/>
    </border>
    <border>
      <left style="thin">
        <color theme="3" tint="0.39994506668294322"/>
      </left>
      <right/>
      <top style="thin">
        <color theme="3" tint="0.39991454817346722"/>
      </top>
      <bottom style="thin">
        <color theme="3" tint="0.39991454817346722"/>
      </bottom>
      <diagonal/>
    </border>
    <border>
      <left/>
      <right style="thin">
        <color theme="3" tint="0.39994506668294322"/>
      </right>
      <top style="thin">
        <color theme="3" tint="0.39991454817346722"/>
      </top>
      <bottom style="thin">
        <color theme="3" tint="0.39991454817346722"/>
      </bottom>
      <diagonal/>
    </border>
    <border>
      <left/>
      <right/>
      <top style="thin">
        <color theme="3" tint="0.39994506668294322"/>
      </top>
      <bottom style="thin">
        <color theme="3" tint="0.39994506668294322"/>
      </bottom>
      <diagonal/>
    </border>
    <border>
      <left/>
      <right/>
      <top style="thin">
        <color theme="4"/>
      </top>
      <bottom style="thin">
        <color theme="4"/>
      </bottom>
      <diagonal/>
    </border>
    <border>
      <left/>
      <right style="thin">
        <color theme="4"/>
      </right>
      <top style="thin">
        <color theme="4"/>
      </top>
      <bottom style="thin">
        <color theme="4"/>
      </bottom>
      <diagonal/>
    </border>
    <border>
      <left/>
      <right style="thin">
        <color theme="4"/>
      </right>
      <top/>
      <bottom/>
      <diagonal/>
    </border>
    <border>
      <left/>
      <right style="thin">
        <color theme="4"/>
      </right>
      <top/>
      <bottom style="thin">
        <color theme="4"/>
      </bottom>
      <diagonal/>
    </border>
    <border>
      <left style="thin">
        <color theme="4"/>
      </left>
      <right/>
      <top/>
      <bottom style="thin">
        <color theme="4"/>
      </bottom>
      <diagonal/>
    </border>
    <border>
      <left/>
      <right/>
      <top style="medium">
        <color indexed="64"/>
      </top>
      <bottom style="thin">
        <color theme="4"/>
      </bottom>
      <diagonal/>
    </border>
    <border>
      <left/>
      <right/>
      <top style="thin">
        <color indexed="64"/>
      </top>
      <bottom style="double">
        <color indexed="64"/>
      </bottom>
      <diagonal/>
    </border>
    <border>
      <left style="thin">
        <color theme="4"/>
      </left>
      <right/>
      <top style="thin">
        <color theme="4"/>
      </top>
      <bottom style="thin">
        <color theme="4"/>
      </bottom>
      <diagonal/>
    </border>
  </borders>
  <cellStyleXfs count="2">
    <xf numFmtId="0" fontId="0" fillId="0" borderId="0"/>
    <xf numFmtId="0" fontId="5" fillId="0" borderId="0" applyNumberFormat="0" applyFill="0" applyBorder="0" applyAlignment="0" applyProtection="0">
      <alignment vertical="top"/>
      <protection locked="0"/>
    </xf>
  </cellStyleXfs>
  <cellXfs count="134">
    <xf numFmtId="0" fontId="0" fillId="0" borderId="0" xfId="0"/>
    <xf numFmtId="0" fontId="0" fillId="0" borderId="0" xfId="0" applyAlignment="1" applyProtection="1">
      <alignment vertical="center"/>
      <protection hidden="1"/>
    </xf>
    <xf numFmtId="0" fontId="0" fillId="0" borderId="0" xfId="0" applyFill="1" applyAlignment="1" applyProtection="1">
      <alignment vertical="center"/>
      <protection hidden="1"/>
    </xf>
    <xf numFmtId="0" fontId="0" fillId="2" borderId="2" xfId="0" applyFill="1" applyBorder="1" applyAlignment="1" applyProtection="1">
      <alignment vertical="center"/>
      <protection hidden="1"/>
    </xf>
    <xf numFmtId="0" fontId="0" fillId="2" borderId="3" xfId="0" applyFill="1" applyBorder="1" applyAlignment="1" applyProtection="1">
      <alignment vertical="center"/>
      <protection hidden="1"/>
    </xf>
    <xf numFmtId="0" fontId="0" fillId="2" borderId="4" xfId="0" applyFill="1" applyBorder="1" applyAlignment="1" applyProtection="1">
      <alignment vertical="center"/>
      <protection hidden="1"/>
    </xf>
    <xf numFmtId="0" fontId="0" fillId="3" borderId="2" xfId="0" applyFill="1" applyBorder="1" applyAlignment="1" applyProtection="1">
      <alignment vertical="center"/>
      <protection hidden="1"/>
    </xf>
    <xf numFmtId="0" fontId="0" fillId="3" borderId="3" xfId="0" applyFill="1" applyBorder="1" applyAlignment="1" applyProtection="1">
      <alignment vertical="center"/>
      <protection hidden="1"/>
    </xf>
    <xf numFmtId="0" fontId="0" fillId="3" borderId="4" xfId="0" applyFill="1" applyBorder="1" applyAlignment="1" applyProtection="1">
      <alignment vertical="center"/>
      <protection hidden="1"/>
    </xf>
    <xf numFmtId="0" fontId="0" fillId="4" borderId="5" xfId="0" applyFill="1" applyBorder="1" applyAlignment="1" applyProtection="1">
      <alignment vertical="center"/>
      <protection hidden="1"/>
    </xf>
    <xf numFmtId="0" fontId="0" fillId="4" borderId="6" xfId="0" applyFont="1" applyFill="1" applyBorder="1" applyAlignment="1" applyProtection="1">
      <alignment vertical="center"/>
      <protection hidden="1"/>
    </xf>
    <xf numFmtId="0" fontId="0" fillId="0" borderId="0" xfId="0" applyFont="1" applyAlignment="1" applyProtection="1">
      <alignment vertical="center"/>
      <protection hidden="1"/>
    </xf>
    <xf numFmtId="0" fontId="0" fillId="4" borderId="5" xfId="0" applyFont="1" applyFill="1" applyBorder="1" applyAlignment="1" applyProtection="1">
      <alignment vertical="center"/>
      <protection hidden="1"/>
    </xf>
    <xf numFmtId="0" fontId="0" fillId="4" borderId="0" xfId="0" applyFont="1" applyFill="1" applyBorder="1" applyAlignment="1" applyProtection="1">
      <alignment vertical="center"/>
      <protection hidden="1"/>
    </xf>
    <xf numFmtId="0" fontId="0" fillId="4" borderId="6" xfId="0" applyFill="1" applyBorder="1" applyAlignment="1" applyProtection="1">
      <alignment vertical="center"/>
      <protection hidden="1"/>
    </xf>
    <xf numFmtId="0" fontId="6" fillId="4" borderId="5" xfId="0" applyFont="1" applyFill="1" applyBorder="1" applyAlignment="1" applyProtection="1">
      <alignment vertical="center"/>
      <protection hidden="1"/>
    </xf>
    <xf numFmtId="0" fontId="7" fillId="4" borderId="0" xfId="0" applyFont="1" applyFill="1" applyBorder="1" applyAlignment="1" applyProtection="1">
      <alignment vertical="center"/>
      <protection hidden="1"/>
    </xf>
    <xf numFmtId="0" fontId="7" fillId="4" borderId="0" xfId="0" applyFont="1" applyFill="1" applyBorder="1" applyAlignment="1" applyProtection="1">
      <alignment horizontal="left" vertical="center"/>
      <protection hidden="1"/>
    </xf>
    <xf numFmtId="0" fontId="7" fillId="4" borderId="6" xfId="0" applyFont="1" applyFill="1" applyBorder="1" applyAlignment="1" applyProtection="1">
      <alignment horizontal="left" vertical="center"/>
      <protection hidden="1"/>
    </xf>
    <xf numFmtId="0" fontId="7" fillId="0" borderId="0" xfId="0" applyFont="1" applyAlignment="1" applyProtection="1">
      <alignment vertical="center"/>
      <protection hidden="1"/>
    </xf>
    <xf numFmtId="0" fontId="7" fillId="4" borderId="5" xfId="0" applyFont="1" applyFill="1" applyBorder="1" applyAlignment="1" applyProtection="1">
      <alignment vertical="center"/>
      <protection hidden="1"/>
    </xf>
    <xf numFmtId="0" fontId="8" fillId="4" borderId="0" xfId="0" applyFont="1" applyFill="1" applyBorder="1" applyAlignment="1" applyProtection="1">
      <alignment vertical="center"/>
      <protection hidden="1"/>
    </xf>
    <xf numFmtId="0" fontId="6" fillId="0" borderId="0" xfId="0" applyFont="1" applyAlignment="1" applyProtection="1">
      <alignment vertical="center"/>
      <protection hidden="1"/>
    </xf>
    <xf numFmtId="0" fontId="6" fillId="4" borderId="7" xfId="0" applyFont="1" applyFill="1" applyBorder="1" applyAlignment="1" applyProtection="1">
      <alignment vertical="center"/>
      <protection hidden="1"/>
    </xf>
    <xf numFmtId="0" fontId="0" fillId="4" borderId="8" xfId="0" applyFill="1" applyBorder="1" applyAlignment="1" applyProtection="1">
      <alignment vertical="center"/>
      <protection hidden="1"/>
    </xf>
    <xf numFmtId="0" fontId="0" fillId="4" borderId="0" xfId="0" applyFill="1" applyBorder="1" applyAlignment="1" applyProtection="1">
      <alignment vertical="center"/>
      <protection hidden="1"/>
    </xf>
    <xf numFmtId="1" fontId="0" fillId="0" borderId="0" xfId="0" applyNumberFormat="1" applyAlignment="1" applyProtection="1">
      <alignment vertical="center"/>
      <protection hidden="1"/>
    </xf>
    <xf numFmtId="0" fontId="0" fillId="4" borderId="7" xfId="0" applyFill="1" applyBorder="1" applyAlignment="1" applyProtection="1">
      <alignment vertical="center"/>
      <protection hidden="1"/>
    </xf>
    <xf numFmtId="0" fontId="0" fillId="4" borderId="9" xfId="0" applyFill="1" applyBorder="1" applyAlignment="1" applyProtection="1">
      <alignment vertical="center"/>
      <protection hidden="1"/>
    </xf>
    <xf numFmtId="0" fontId="9" fillId="0" borderId="0" xfId="0" applyFont="1" applyAlignment="1" applyProtection="1">
      <alignment vertical="center"/>
      <protection hidden="1"/>
    </xf>
    <xf numFmtId="0" fontId="10" fillId="0" borderId="0" xfId="0" applyFont="1" applyAlignment="1" applyProtection="1">
      <alignment horizontal="center" vertical="center" wrapText="1"/>
      <protection hidden="1"/>
    </xf>
    <xf numFmtId="0" fontId="0" fillId="0" borderId="0" xfId="0" applyProtection="1">
      <protection hidden="1"/>
    </xf>
    <xf numFmtId="0" fontId="0" fillId="0" borderId="0" xfId="0" applyFill="1" applyProtection="1">
      <protection hidden="1"/>
    </xf>
    <xf numFmtId="165" fontId="11" fillId="0" borderId="0" xfId="0" applyNumberFormat="1" applyFont="1" applyProtection="1">
      <protection hidden="1"/>
    </xf>
    <xf numFmtId="9" fontId="0" fillId="0" borderId="0" xfId="0" quotePrefix="1" applyNumberFormat="1" applyProtection="1">
      <protection hidden="1"/>
    </xf>
    <xf numFmtId="9" fontId="0" fillId="0" borderId="0" xfId="0" applyNumberFormat="1" applyProtection="1">
      <protection hidden="1"/>
    </xf>
    <xf numFmtId="165" fontId="0" fillId="0" borderId="0" xfId="0" applyNumberFormat="1" applyProtection="1">
      <protection hidden="1"/>
    </xf>
    <xf numFmtId="1" fontId="0" fillId="0" borderId="0" xfId="0" applyNumberFormat="1" applyProtection="1">
      <protection hidden="1"/>
    </xf>
    <xf numFmtId="0" fontId="12" fillId="0" borderId="0" xfId="0" applyFont="1" applyAlignment="1" applyProtection="1">
      <alignment vertical="center"/>
      <protection hidden="1"/>
    </xf>
    <xf numFmtId="0" fontId="13" fillId="0" borderId="0" xfId="0" applyFont="1" applyAlignment="1" applyProtection="1">
      <alignment vertical="center"/>
      <protection hidden="1"/>
    </xf>
    <xf numFmtId="0" fontId="14" fillId="0" borderId="0" xfId="0" applyNumberFormat="1" applyFont="1" applyAlignment="1" applyProtection="1">
      <alignment vertical="center" wrapText="1"/>
      <protection hidden="1"/>
    </xf>
    <xf numFmtId="0" fontId="15" fillId="4" borderId="0" xfId="0" applyFont="1" applyFill="1" applyBorder="1" applyAlignment="1" applyProtection="1">
      <alignment vertical="center"/>
      <protection hidden="1"/>
    </xf>
    <xf numFmtId="0" fontId="16" fillId="4" borderId="0" xfId="0" applyFont="1" applyFill="1" applyBorder="1" applyAlignment="1" applyProtection="1">
      <alignment vertical="center"/>
      <protection hidden="1"/>
    </xf>
    <xf numFmtId="0" fontId="17" fillId="4" borderId="0" xfId="0" applyFont="1" applyFill="1" applyBorder="1" applyAlignment="1" applyProtection="1">
      <alignment vertical="center"/>
      <protection hidden="1"/>
    </xf>
    <xf numFmtId="0" fontId="17" fillId="5" borderId="0" xfId="0" applyFont="1" applyFill="1" applyBorder="1" applyAlignment="1" applyProtection="1">
      <alignment vertical="center"/>
      <protection hidden="1"/>
    </xf>
    <xf numFmtId="0" fontId="18" fillId="4" borderId="0" xfId="0" applyFont="1" applyFill="1" applyBorder="1" applyAlignment="1" applyProtection="1">
      <alignment vertical="center"/>
      <protection hidden="1"/>
    </xf>
    <xf numFmtId="166" fontId="18" fillId="4" borderId="0" xfId="0" applyNumberFormat="1" applyFont="1" applyFill="1" applyBorder="1" applyAlignment="1" applyProtection="1">
      <alignment horizontal="center" vertical="center"/>
      <protection hidden="1"/>
    </xf>
    <xf numFmtId="0" fontId="19" fillId="4" borderId="0" xfId="0" applyFont="1" applyFill="1" applyBorder="1" applyAlignment="1" applyProtection="1">
      <alignment vertical="center"/>
      <protection hidden="1"/>
    </xf>
    <xf numFmtId="0" fontId="2" fillId="4" borderId="0" xfId="0" applyFont="1" applyFill="1" applyBorder="1" applyAlignment="1" applyProtection="1">
      <alignment vertical="center"/>
      <protection hidden="1"/>
    </xf>
    <xf numFmtId="0" fontId="1" fillId="4" borderId="0" xfId="0" applyFont="1" applyFill="1" applyBorder="1" applyAlignment="1" applyProtection="1">
      <alignment vertical="center"/>
      <protection hidden="1"/>
    </xf>
    <xf numFmtId="0" fontId="17" fillId="4" borderId="9" xfId="0" applyFont="1" applyFill="1" applyBorder="1" applyAlignment="1" applyProtection="1">
      <alignment vertical="center"/>
      <protection hidden="1"/>
    </xf>
    <xf numFmtId="164" fontId="17" fillId="4" borderId="6" xfId="0" applyNumberFormat="1" applyFont="1" applyFill="1" applyBorder="1" applyAlignment="1" applyProtection="1">
      <alignment vertical="center"/>
      <protection hidden="1"/>
    </xf>
    <xf numFmtId="0" fontId="17" fillId="0" borderId="0" xfId="0" applyFont="1" applyAlignment="1" applyProtection="1">
      <alignment vertical="center"/>
      <protection hidden="1"/>
    </xf>
    <xf numFmtId="0" fontId="17" fillId="4" borderId="5" xfId="0" applyFont="1" applyFill="1" applyBorder="1" applyAlignment="1" applyProtection="1">
      <alignment vertical="center"/>
      <protection hidden="1"/>
    </xf>
    <xf numFmtId="164" fontId="17" fillId="4" borderId="0" xfId="0" applyNumberFormat="1" applyFont="1" applyFill="1" applyBorder="1" applyAlignment="1" applyProtection="1">
      <alignment horizontal="center" vertical="center"/>
      <protection hidden="1"/>
    </xf>
    <xf numFmtId="9" fontId="17" fillId="4" borderId="6" xfId="0" applyNumberFormat="1" applyFont="1" applyFill="1" applyBorder="1" applyAlignment="1" applyProtection="1">
      <alignment vertical="center"/>
      <protection hidden="1"/>
    </xf>
    <xf numFmtId="9" fontId="18" fillId="4" borderId="0" xfId="0" applyNumberFormat="1" applyFont="1" applyFill="1" applyBorder="1" applyAlignment="1" applyProtection="1">
      <alignment horizontal="left" vertical="center"/>
      <protection hidden="1"/>
    </xf>
    <xf numFmtId="0" fontId="17" fillId="4" borderId="0" xfId="0" applyFont="1" applyFill="1" applyBorder="1" applyAlignment="1" applyProtection="1">
      <alignment horizontal="center" vertical="center"/>
      <protection hidden="1"/>
    </xf>
    <xf numFmtId="0" fontId="17" fillId="4" borderId="6" xfId="0" applyFont="1" applyFill="1" applyBorder="1" applyAlignment="1" applyProtection="1">
      <alignment vertical="center"/>
      <protection hidden="1"/>
    </xf>
    <xf numFmtId="0" fontId="20" fillId="4" borderId="0" xfId="0" applyFont="1" applyFill="1" applyBorder="1" applyAlignment="1" applyProtection="1">
      <alignment vertical="center"/>
      <protection hidden="1"/>
    </xf>
    <xf numFmtId="9" fontId="17" fillId="4" borderId="0" xfId="0" applyNumberFormat="1" applyFont="1" applyFill="1" applyBorder="1" applyAlignment="1" applyProtection="1">
      <alignment horizontal="center" vertical="center"/>
      <protection hidden="1"/>
    </xf>
    <xf numFmtId="9" fontId="17" fillId="4" borderId="6" xfId="0" applyNumberFormat="1" applyFont="1" applyFill="1" applyBorder="1" applyAlignment="1" applyProtection="1">
      <alignment horizontal="left" vertical="center"/>
      <protection hidden="1"/>
    </xf>
    <xf numFmtId="164" fontId="17" fillId="4" borderId="0" xfId="0" applyNumberFormat="1" applyFont="1" applyFill="1" applyBorder="1" applyAlignment="1" applyProtection="1">
      <alignment horizontal="left" vertical="center"/>
      <protection hidden="1"/>
    </xf>
    <xf numFmtId="0" fontId="17" fillId="4" borderId="0" xfId="0" applyFont="1" applyFill="1" applyBorder="1" applyAlignment="1" applyProtection="1">
      <alignment horizontal="left" vertical="center"/>
      <protection hidden="1"/>
    </xf>
    <xf numFmtId="0" fontId="17" fillId="4" borderId="8" xfId="0" applyFont="1" applyFill="1" applyBorder="1" applyAlignment="1" applyProtection="1">
      <alignment vertical="center"/>
      <protection hidden="1"/>
    </xf>
    <xf numFmtId="0" fontId="17" fillId="4" borderId="7" xfId="0" applyFont="1" applyFill="1" applyBorder="1" applyAlignment="1" applyProtection="1">
      <alignment vertical="center"/>
      <protection hidden="1"/>
    </xf>
    <xf numFmtId="0" fontId="21" fillId="0" borderId="0" xfId="1" applyFont="1" applyAlignment="1" applyProtection="1">
      <alignment horizontal="left" vertical="center"/>
      <protection hidden="1"/>
    </xf>
    <xf numFmtId="0" fontId="12" fillId="0" borderId="0" xfId="0" applyFont="1" applyAlignment="1" applyProtection="1">
      <alignment vertical="top"/>
      <protection hidden="1"/>
    </xf>
    <xf numFmtId="0" fontId="6" fillId="0" borderId="0" xfId="0" applyFont="1" applyAlignment="1" applyProtection="1">
      <alignment vertical="top"/>
      <protection hidden="1"/>
    </xf>
    <xf numFmtId="0" fontId="22" fillId="0" borderId="0" xfId="0" applyFont="1" applyAlignment="1" applyProtection="1">
      <alignment vertical="center"/>
      <protection hidden="1"/>
    </xf>
    <xf numFmtId="0" fontId="7" fillId="0" borderId="0" xfId="0" applyFont="1" applyBorder="1" applyAlignment="1" applyProtection="1">
      <alignment vertical="center"/>
      <protection hidden="1"/>
    </xf>
    <xf numFmtId="0" fontId="23" fillId="0" borderId="0" xfId="0" applyFont="1" applyBorder="1" applyAlignment="1" applyProtection="1">
      <alignment vertical="center"/>
      <protection hidden="1"/>
    </xf>
    <xf numFmtId="0" fontId="23" fillId="0" borderId="10" xfId="0" applyFont="1" applyBorder="1" applyAlignment="1" applyProtection="1">
      <alignment vertical="center"/>
      <protection hidden="1"/>
    </xf>
    <xf numFmtId="0" fontId="0" fillId="0" borderId="0" xfId="0" applyBorder="1" applyAlignment="1" applyProtection="1">
      <alignment vertical="center"/>
      <protection hidden="1"/>
    </xf>
    <xf numFmtId="0" fontId="0" fillId="0" borderId="0" xfId="0" applyFill="1" applyBorder="1" applyAlignment="1" applyProtection="1">
      <alignment vertical="center"/>
      <protection hidden="1"/>
    </xf>
    <xf numFmtId="0" fontId="24" fillId="0" borderId="10" xfId="0" applyFont="1" applyFill="1" applyBorder="1" applyAlignment="1" applyProtection="1">
      <alignment horizontal="center" vertical="center" wrapText="1"/>
      <protection hidden="1"/>
    </xf>
    <xf numFmtId="0" fontId="24" fillId="0" borderId="0" xfId="0" applyFont="1" applyFill="1" applyBorder="1" applyAlignment="1" applyProtection="1">
      <alignment vertical="center" wrapText="1"/>
      <protection hidden="1"/>
    </xf>
    <xf numFmtId="0" fontId="25" fillId="0" borderId="0" xfId="0" applyFont="1"/>
    <xf numFmtId="166" fontId="0" fillId="0" borderId="0" xfId="0" applyNumberFormat="1" applyAlignment="1" applyProtection="1">
      <alignment vertical="center"/>
      <protection hidden="1"/>
    </xf>
    <xf numFmtId="0" fontId="32" fillId="0" borderId="0" xfId="0" applyFont="1" applyAlignment="1" applyProtection="1">
      <alignment vertical="center"/>
      <protection hidden="1"/>
    </xf>
    <xf numFmtId="0" fontId="1" fillId="4" borderId="18" xfId="0" applyFont="1" applyFill="1" applyBorder="1" applyAlignment="1" applyProtection="1">
      <alignment vertical="center"/>
      <protection hidden="1"/>
    </xf>
    <xf numFmtId="0" fontId="17" fillId="4" borderId="21" xfId="0" applyFont="1" applyFill="1" applyBorder="1" applyAlignment="1" applyProtection="1">
      <alignment vertical="center"/>
      <protection hidden="1"/>
    </xf>
    <xf numFmtId="0" fontId="26" fillId="0" borderId="0" xfId="0" applyNumberFormat="1" applyFont="1" applyFill="1" applyAlignment="1" applyProtection="1">
      <alignment horizontal="left" vertical="center" wrapText="1"/>
      <protection hidden="1"/>
    </xf>
    <xf numFmtId="0" fontId="17" fillId="11" borderId="0" xfId="0" applyFont="1" applyFill="1" applyAlignment="1" applyProtection="1">
      <alignment vertical="center"/>
      <protection hidden="1"/>
    </xf>
    <xf numFmtId="0" fontId="17" fillId="11" borderId="5" xfId="0" applyFont="1" applyFill="1" applyBorder="1" applyAlignment="1" applyProtection="1">
      <alignment vertical="center"/>
      <protection hidden="1"/>
    </xf>
    <xf numFmtId="166" fontId="17" fillId="8" borderId="13" xfId="0" applyNumberFormat="1" applyFont="1" applyFill="1" applyBorder="1" applyAlignment="1" applyProtection="1">
      <alignment horizontal="center" vertical="center"/>
      <protection locked="0"/>
    </xf>
    <xf numFmtId="166" fontId="17" fillId="8" borderId="14" xfId="0" applyNumberFormat="1" applyFont="1" applyFill="1" applyBorder="1" applyAlignment="1" applyProtection="1">
      <alignment vertical="center"/>
      <protection locked="0"/>
    </xf>
    <xf numFmtId="0" fontId="32" fillId="0" borderId="1" xfId="0" applyFont="1" applyBorder="1" applyAlignment="1" applyProtection="1">
      <alignment horizontal="center" vertical="center"/>
      <protection hidden="1"/>
    </xf>
    <xf numFmtId="0" fontId="6" fillId="6" borderId="23" xfId="0" applyFont="1" applyFill="1" applyBorder="1" applyAlignment="1" applyProtection="1">
      <alignment horizontal="center" vertical="center"/>
      <protection hidden="1"/>
    </xf>
    <xf numFmtId="0" fontId="6" fillId="6" borderId="16" xfId="0" applyFont="1" applyFill="1" applyBorder="1" applyAlignment="1" applyProtection="1">
      <alignment horizontal="center" vertical="center"/>
      <protection hidden="1"/>
    </xf>
    <xf numFmtId="0" fontId="6" fillId="6" borderId="17" xfId="0" applyFont="1" applyFill="1" applyBorder="1" applyAlignment="1" applyProtection="1">
      <alignment horizontal="center" vertical="center"/>
      <protection hidden="1"/>
    </xf>
    <xf numFmtId="167" fontId="2" fillId="9" borderId="20" xfId="0" applyNumberFormat="1" applyFont="1" applyFill="1" applyBorder="1" applyAlignment="1" applyProtection="1">
      <alignment horizontal="center" vertical="center"/>
      <protection hidden="1"/>
    </xf>
    <xf numFmtId="167" fontId="2" fillId="9" borderId="19" xfId="0" applyNumberFormat="1" applyFont="1" applyFill="1" applyBorder="1" applyAlignment="1" applyProtection="1">
      <alignment horizontal="center" vertical="center"/>
      <protection hidden="1"/>
    </xf>
    <xf numFmtId="166" fontId="17" fillId="8" borderId="14" xfId="0" applyNumberFormat="1" applyFont="1" applyFill="1" applyBorder="1" applyAlignment="1" applyProtection="1">
      <alignment horizontal="center" vertical="center"/>
      <protection locked="0"/>
    </xf>
    <xf numFmtId="166" fontId="27" fillId="0" borderId="1" xfId="0" applyNumberFormat="1" applyFont="1" applyFill="1" applyBorder="1" applyAlignment="1" applyProtection="1">
      <alignment horizontal="center" vertical="center"/>
      <protection hidden="1"/>
    </xf>
    <xf numFmtId="166" fontId="17" fillId="6" borderId="13" xfId="0" applyNumberFormat="1" applyFont="1" applyFill="1" applyBorder="1" applyAlignment="1" applyProtection="1">
      <alignment horizontal="center" vertical="center"/>
      <protection hidden="1"/>
    </xf>
    <xf numFmtId="166" fontId="17" fillId="6" borderId="14" xfId="0" applyNumberFormat="1" applyFont="1" applyFill="1" applyBorder="1" applyAlignment="1" applyProtection="1">
      <alignment vertical="center"/>
      <protection hidden="1"/>
    </xf>
    <xf numFmtId="0" fontId="28" fillId="7" borderId="0" xfId="0" quotePrefix="1" applyFont="1" applyFill="1" applyAlignment="1" applyProtection="1">
      <alignment horizontal="center" vertical="center" wrapText="1"/>
      <protection hidden="1"/>
    </xf>
    <xf numFmtId="0" fontId="27" fillId="4" borderId="0" xfId="0" applyFont="1" applyFill="1" applyBorder="1" applyAlignment="1" applyProtection="1">
      <alignment horizontal="center" vertical="center"/>
      <protection hidden="1"/>
    </xf>
    <xf numFmtId="168" fontId="17" fillId="8" borderId="11" xfId="0" applyNumberFormat="1" applyFont="1" applyFill="1" applyBorder="1" applyAlignment="1" applyProtection="1">
      <alignment horizontal="left" vertical="center"/>
      <protection hidden="1"/>
    </xf>
    <xf numFmtId="168" fontId="17" fillId="8" borderId="15" xfId="0" applyNumberFormat="1" applyFont="1" applyFill="1" applyBorder="1" applyAlignment="1" applyProtection="1">
      <alignment horizontal="left" vertical="center"/>
      <protection hidden="1"/>
    </xf>
    <xf numFmtId="168" fontId="17" fillId="8" borderId="12" xfId="0" applyNumberFormat="1" applyFont="1" applyFill="1" applyBorder="1" applyAlignment="1" applyProtection="1">
      <alignment horizontal="left" vertical="center"/>
      <protection hidden="1"/>
    </xf>
    <xf numFmtId="0" fontId="2" fillId="11" borderId="2" xfId="0" quotePrefix="1" applyFont="1" applyFill="1" applyBorder="1" applyAlignment="1" applyProtection="1">
      <alignment horizontal="center" vertical="center" wrapText="1"/>
      <protection hidden="1"/>
    </xf>
    <xf numFmtId="0" fontId="2" fillId="11" borderId="3" xfId="0" applyFont="1" applyFill="1" applyBorder="1" applyAlignment="1" applyProtection="1">
      <alignment horizontal="center" vertical="center" wrapText="1"/>
      <protection hidden="1"/>
    </xf>
    <xf numFmtId="0" fontId="2" fillId="11" borderId="4" xfId="0" applyFont="1" applyFill="1" applyBorder="1" applyAlignment="1" applyProtection="1">
      <alignment horizontal="center" vertical="center" wrapText="1"/>
      <protection hidden="1"/>
    </xf>
    <xf numFmtId="0" fontId="2" fillId="11" borderId="5" xfId="0" applyFont="1" applyFill="1" applyBorder="1" applyAlignment="1" applyProtection="1">
      <alignment horizontal="center" vertical="center" wrapText="1"/>
      <protection hidden="1"/>
    </xf>
    <xf numFmtId="0" fontId="2" fillId="11" borderId="0" xfId="0" applyFont="1" applyFill="1" applyBorder="1" applyAlignment="1" applyProtection="1">
      <alignment horizontal="center" vertical="center" wrapText="1"/>
      <protection hidden="1"/>
    </xf>
    <xf numFmtId="0" fontId="2" fillId="11" borderId="6" xfId="0" applyFont="1" applyFill="1" applyBorder="1" applyAlignment="1" applyProtection="1">
      <alignment horizontal="center" vertical="center" wrapText="1"/>
      <protection hidden="1"/>
    </xf>
    <xf numFmtId="0" fontId="2" fillId="11" borderId="7" xfId="0" applyFont="1" applyFill="1" applyBorder="1" applyAlignment="1" applyProtection="1">
      <alignment horizontal="center" vertical="center" wrapText="1"/>
      <protection hidden="1"/>
    </xf>
    <xf numFmtId="0" fontId="2" fillId="11" borderId="9" xfId="0" applyFont="1" applyFill="1" applyBorder="1" applyAlignment="1" applyProtection="1">
      <alignment horizontal="center" vertical="center" wrapText="1"/>
      <protection hidden="1"/>
    </xf>
    <xf numFmtId="0" fontId="2" fillId="11" borderId="8" xfId="0" applyFont="1" applyFill="1" applyBorder="1" applyAlignment="1" applyProtection="1">
      <alignment horizontal="center" vertical="center" wrapText="1"/>
      <protection hidden="1"/>
    </xf>
    <xf numFmtId="166" fontId="17" fillId="8" borderId="11" xfId="0" applyNumberFormat="1" applyFont="1" applyFill="1" applyBorder="1" applyAlignment="1" applyProtection="1">
      <alignment horizontal="center" vertical="center"/>
      <protection locked="0"/>
    </xf>
    <xf numFmtId="166" fontId="17" fillId="8" borderId="12" xfId="0" applyNumberFormat="1" applyFont="1" applyFill="1" applyBorder="1" applyAlignment="1" applyProtection="1">
      <alignment vertical="center"/>
      <protection locked="0"/>
    </xf>
    <xf numFmtId="0" fontId="26" fillId="0" borderId="0" xfId="0" applyNumberFormat="1" applyFont="1" applyFill="1" applyAlignment="1" applyProtection="1">
      <alignment horizontal="left" vertical="center" wrapText="1"/>
      <protection hidden="1"/>
    </xf>
    <xf numFmtId="0" fontId="2" fillId="0" borderId="22" xfId="0" applyFont="1" applyFill="1" applyBorder="1" applyAlignment="1" applyProtection="1">
      <alignment horizontal="left" vertical="center"/>
      <protection hidden="1"/>
    </xf>
    <xf numFmtId="167" fontId="2" fillId="10" borderId="22" xfId="0" applyNumberFormat="1" applyFont="1" applyFill="1" applyBorder="1" applyAlignment="1" applyProtection="1">
      <alignment horizontal="center" vertical="center"/>
      <protection hidden="1"/>
    </xf>
    <xf numFmtId="166" fontId="17" fillId="6" borderId="7" xfId="0" applyNumberFormat="1" applyFont="1" applyFill="1" applyBorder="1" applyAlignment="1" applyProtection="1">
      <alignment horizontal="center" vertical="center"/>
      <protection hidden="1"/>
    </xf>
    <xf numFmtId="166" fontId="17" fillId="6" borderId="8" xfId="0" applyNumberFormat="1" applyFont="1" applyFill="1" applyBorder="1" applyAlignment="1" applyProtection="1">
      <alignment vertical="center"/>
      <protection hidden="1"/>
    </xf>
    <xf numFmtId="0" fontId="2" fillId="10" borderId="22" xfId="0" applyFont="1" applyFill="1" applyBorder="1" applyAlignment="1" applyProtection="1">
      <alignment horizontal="left" vertical="center"/>
      <protection hidden="1"/>
    </xf>
    <xf numFmtId="0" fontId="27" fillId="0" borderId="1" xfId="0" applyFont="1" applyFill="1" applyBorder="1" applyAlignment="1" applyProtection="1">
      <alignment horizontal="left" vertical="center"/>
      <protection hidden="1"/>
    </xf>
    <xf numFmtId="0" fontId="31" fillId="0" borderId="0" xfId="0" applyFont="1" applyFill="1" applyBorder="1" applyAlignment="1" applyProtection="1">
      <alignment horizontal="center" vertical="center" wrapText="1"/>
      <protection hidden="1"/>
    </xf>
    <xf numFmtId="0" fontId="26" fillId="0" borderId="0" xfId="0" applyFont="1" applyAlignment="1" applyProtection="1">
      <alignment horizontal="left" vertical="top" wrapText="1"/>
      <protection hidden="1"/>
    </xf>
    <xf numFmtId="10" fontId="17" fillId="8" borderId="11" xfId="0" applyNumberFormat="1" applyFont="1" applyFill="1" applyBorder="1" applyAlignment="1" applyProtection="1">
      <alignment horizontal="center" vertical="center"/>
      <protection locked="0"/>
    </xf>
    <xf numFmtId="10" fontId="17" fillId="8" borderId="12" xfId="0" applyNumberFormat="1" applyFont="1" applyFill="1" applyBorder="1" applyAlignment="1" applyProtection="1">
      <alignment horizontal="center" vertical="center"/>
      <protection locked="0"/>
    </xf>
    <xf numFmtId="164" fontId="17" fillId="8" borderId="11" xfId="0" applyNumberFormat="1" applyFont="1" applyFill="1" applyBorder="1" applyAlignment="1" applyProtection="1">
      <alignment horizontal="center" vertical="center"/>
      <protection locked="0"/>
    </xf>
    <xf numFmtId="164" fontId="17" fillId="8" borderId="12" xfId="0" applyNumberFormat="1" applyFont="1" applyFill="1" applyBorder="1" applyAlignment="1" applyProtection="1">
      <alignment horizontal="center" vertical="center"/>
      <protection locked="0"/>
    </xf>
    <xf numFmtId="166" fontId="1" fillId="6" borderId="13" xfId="0" applyNumberFormat="1" applyFont="1" applyFill="1" applyBorder="1" applyAlignment="1" applyProtection="1">
      <alignment horizontal="center" vertical="center"/>
      <protection hidden="1"/>
    </xf>
    <xf numFmtId="166" fontId="1" fillId="6" borderId="14" xfId="0" applyNumberFormat="1" applyFont="1" applyFill="1" applyBorder="1" applyAlignment="1" applyProtection="1">
      <alignment vertical="center"/>
      <protection hidden="1"/>
    </xf>
    <xf numFmtId="164" fontId="2" fillId="0" borderId="22" xfId="0" applyNumberFormat="1" applyFont="1" applyFill="1" applyBorder="1" applyAlignment="1" applyProtection="1">
      <alignment horizontal="center" vertical="center"/>
      <protection hidden="1"/>
    </xf>
    <xf numFmtId="0" fontId="29" fillId="0" borderId="0" xfId="0" applyFont="1" applyAlignment="1" applyProtection="1">
      <alignment horizontal="left" vertical="center"/>
      <protection hidden="1"/>
    </xf>
    <xf numFmtId="0" fontId="30" fillId="4" borderId="0" xfId="0" applyFont="1" applyFill="1" applyBorder="1" applyAlignment="1" applyProtection="1">
      <alignment horizontal="center" vertical="center"/>
      <protection hidden="1"/>
    </xf>
    <xf numFmtId="0" fontId="6" fillId="8" borderId="23" xfId="0" applyFont="1" applyFill="1" applyBorder="1" applyAlignment="1" applyProtection="1">
      <alignment horizontal="center" vertical="center"/>
      <protection hidden="1"/>
    </xf>
    <xf numFmtId="0" fontId="6" fillId="8" borderId="16" xfId="0" applyFont="1" applyFill="1" applyBorder="1" applyAlignment="1" applyProtection="1">
      <alignment horizontal="center" vertical="center"/>
      <protection hidden="1"/>
    </xf>
    <xf numFmtId="0" fontId="6" fillId="8" borderId="17" xfId="0" applyFont="1" applyFill="1" applyBorder="1" applyAlignment="1" applyProtection="1">
      <alignment horizontal="center" vertical="center"/>
      <protection hidden="1"/>
    </xf>
  </cellXfs>
  <cellStyles count="2">
    <cellStyle name="Hyperlink" xfId="1" builtinId="8"/>
    <cellStyle name="Normal" xfId="0" builtinId="0"/>
  </cellStyles>
  <dxfs count="0"/>
  <tableStyles count="0" defaultTableStyle="TableStyleMedium9" defaultPivotStyle="PivotStyleLight16"/>
  <colors>
    <mruColors>
      <color rgb="FFC2CD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4.jpeg"/><Relationship Id="rId4" Type="http://schemas.openxmlformats.org/officeDocument/2006/relationships/hyperlink" Target="http://www.mckinleyplowman.com.au/" TargetMode="External"/></Relationships>
</file>

<file path=xl/drawings/drawing1.xml><?xml version="1.0" encoding="utf-8"?>
<xdr:wsDr xmlns:xdr="http://schemas.openxmlformats.org/drawingml/2006/spreadsheetDrawing" xmlns:a="http://schemas.openxmlformats.org/drawingml/2006/main">
  <xdr:twoCellAnchor editAs="oneCell">
    <xdr:from>
      <xdr:col>3</xdr:col>
      <xdr:colOff>381000</xdr:colOff>
      <xdr:row>32</xdr:row>
      <xdr:rowOff>0</xdr:rowOff>
    </xdr:from>
    <xdr:to>
      <xdr:col>24</xdr:col>
      <xdr:colOff>19050</xdr:colOff>
      <xdr:row>33</xdr:row>
      <xdr:rowOff>161925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85875" y="5448300"/>
          <a:ext cx="5496689" cy="333422"/>
        </a:xfrm>
        <a:prstGeom prst="rect">
          <a:avLst/>
        </a:prstGeom>
      </xdr:spPr>
    </xdr:pic>
    <xdr:clientData/>
  </xdr:twoCellAnchor>
  <xdr:twoCellAnchor editAs="oneCell">
    <xdr:from>
      <xdr:col>3</xdr:col>
      <xdr:colOff>371475</xdr:colOff>
      <xdr:row>14</xdr:row>
      <xdr:rowOff>209550</xdr:rowOff>
    </xdr:from>
    <xdr:to>
      <xdr:col>12</xdr:col>
      <xdr:colOff>19050</xdr:colOff>
      <xdr:row>16</xdr:row>
      <xdr:rowOff>161925</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76350" y="3057525"/>
          <a:ext cx="2657475" cy="361950"/>
        </a:xfrm>
        <a:prstGeom prst="rect">
          <a:avLst/>
        </a:prstGeom>
      </xdr:spPr>
    </xdr:pic>
    <xdr:clientData/>
  </xdr:twoCellAnchor>
  <xdr:twoCellAnchor editAs="oneCell">
    <xdr:from>
      <xdr:col>12</xdr:col>
      <xdr:colOff>266700</xdr:colOff>
      <xdr:row>14</xdr:row>
      <xdr:rowOff>209550</xdr:rowOff>
    </xdr:from>
    <xdr:to>
      <xdr:col>24</xdr:col>
      <xdr:colOff>28575</xdr:colOff>
      <xdr:row>16</xdr:row>
      <xdr:rowOff>152400</xdr:rowOff>
    </xdr:to>
    <xdr:pic>
      <xdr:nvPicPr>
        <xdr:cNvPr id="4" name="Picture 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181475" y="2990850"/>
          <a:ext cx="2600688" cy="314369"/>
        </a:xfrm>
        <a:prstGeom prst="rect">
          <a:avLst/>
        </a:prstGeom>
      </xdr:spPr>
    </xdr:pic>
    <xdr:clientData/>
  </xdr:twoCellAnchor>
  <xdr:twoCellAnchor editAs="oneCell">
    <xdr:from>
      <xdr:col>7</xdr:col>
      <xdr:colOff>114300</xdr:colOff>
      <xdr:row>80</xdr:row>
      <xdr:rowOff>56966</xdr:rowOff>
    </xdr:from>
    <xdr:to>
      <xdr:col>17</xdr:col>
      <xdr:colOff>342900</xdr:colOff>
      <xdr:row>89</xdr:row>
      <xdr:rowOff>66858</xdr:rowOff>
    </xdr:to>
    <xdr:pic>
      <xdr:nvPicPr>
        <xdr:cNvPr id="6" name="Picture 2">
          <a:hlinkClick xmlns:r="http://schemas.openxmlformats.org/officeDocument/2006/relationships" r:id="rId4"/>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bwMode="auto">
        <a:xfrm>
          <a:off x="2276475" y="14049191"/>
          <a:ext cx="2343150" cy="781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I254"/>
  <sheetViews>
    <sheetView showGridLines="0" showRowColHeaders="0" tabSelected="1" topLeftCell="A22" zoomScaleNormal="100" workbookViewId="0">
      <selection activeCell="C71" sqref="C71:Y73"/>
    </sheetView>
  </sheetViews>
  <sheetFormatPr defaultColWidth="0" defaultRowHeight="15" x14ac:dyDescent="0.25"/>
  <cols>
    <col min="1" max="1" width="2.140625" style="31" customWidth="1"/>
    <col min="2" max="2" width="5.85546875" style="31" customWidth="1"/>
    <col min="3" max="3" width="5.5703125" style="31" customWidth="1"/>
    <col min="4" max="4" width="5.85546875" style="31" customWidth="1"/>
    <col min="5" max="5" width="1.28515625" style="31" customWidth="1"/>
    <col min="6" max="8" width="5.85546875" style="31" customWidth="1"/>
    <col min="9" max="9" width="7.42578125" style="31" customWidth="1"/>
    <col min="10" max="11" width="5.85546875" style="31" customWidth="1"/>
    <col min="12" max="12" width="1.28515625" style="31" customWidth="1"/>
    <col min="13" max="13" width="4.140625" style="31" customWidth="1"/>
    <col min="14" max="15" width="5.85546875" style="31" hidden="1" customWidth="1"/>
    <col min="16" max="16" width="0.85546875" style="31" hidden="1" customWidth="1"/>
    <col min="17" max="17" width="1.28515625" style="31" customWidth="1"/>
    <col min="18" max="19" width="5.85546875" style="31" customWidth="1"/>
    <col min="20" max="20" width="6.7109375" style="31" customWidth="1"/>
    <col min="21" max="23" width="5.85546875" style="31" customWidth="1"/>
    <col min="24" max="24" width="1.28515625" style="31" customWidth="1"/>
    <col min="25" max="25" width="5.5703125" style="31" customWidth="1"/>
    <col min="26" max="26" width="5.85546875" style="31" customWidth="1"/>
    <col min="27" max="27" width="7.5703125" style="31" customWidth="1"/>
    <col min="28" max="32" width="5.85546875" style="31" hidden="1" customWidth="1"/>
    <col min="33" max="33" width="2.140625" style="32" customWidth="1"/>
    <col min="34" max="35" width="0" style="31" hidden="1" customWidth="1"/>
    <col min="36" max="16384" width="9.140625" style="31" hidden="1"/>
  </cols>
  <sheetData>
    <row r="2" spans="2:33" s="1" customFormat="1" ht="16.5" customHeight="1" x14ac:dyDescent="0.25">
      <c r="B2" s="121" t="s">
        <v>0</v>
      </c>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G2" s="2"/>
    </row>
    <row r="3" spans="2:33" s="1" customFormat="1" ht="16.5" customHeight="1" x14ac:dyDescent="0.25">
      <c r="B3" s="121"/>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G3" s="2"/>
    </row>
    <row r="4" spans="2:33" s="1" customFormat="1" ht="16.5" customHeight="1" x14ac:dyDescent="0.25">
      <c r="B4" s="121"/>
      <c r="C4" s="121"/>
      <c r="D4" s="121"/>
      <c r="E4" s="121"/>
      <c r="F4" s="121"/>
      <c r="G4" s="121"/>
      <c r="H4" s="121"/>
      <c r="I4" s="121"/>
      <c r="J4" s="121"/>
      <c r="K4" s="121"/>
      <c r="L4" s="121"/>
      <c r="M4" s="121"/>
      <c r="N4" s="121"/>
      <c r="O4" s="121"/>
      <c r="P4" s="121"/>
      <c r="Q4" s="121"/>
      <c r="R4" s="121"/>
      <c r="S4" s="121"/>
      <c r="T4" s="121"/>
      <c r="U4" s="121"/>
      <c r="V4" s="121"/>
      <c r="W4" s="121"/>
      <c r="X4" s="121"/>
      <c r="Y4" s="121"/>
      <c r="Z4" s="121"/>
      <c r="AA4" s="121"/>
      <c r="AG4" s="2"/>
    </row>
    <row r="5" spans="2:33" s="1" customFormat="1" ht="16.5" customHeight="1" x14ac:dyDescent="0.25">
      <c r="B5" s="121"/>
      <c r="C5" s="121"/>
      <c r="D5" s="121"/>
      <c r="E5" s="121"/>
      <c r="F5" s="121"/>
      <c r="G5" s="121"/>
      <c r="H5" s="121"/>
      <c r="I5" s="121"/>
      <c r="J5" s="121"/>
      <c r="K5" s="121"/>
      <c r="L5" s="121"/>
      <c r="M5" s="121"/>
      <c r="N5" s="121"/>
      <c r="O5" s="121"/>
      <c r="P5" s="121"/>
      <c r="Q5" s="121"/>
      <c r="R5" s="121"/>
      <c r="S5" s="121"/>
      <c r="T5" s="121"/>
      <c r="U5" s="121"/>
      <c r="V5" s="121"/>
      <c r="W5" s="121"/>
      <c r="X5" s="121"/>
      <c r="Y5" s="121"/>
      <c r="Z5" s="121"/>
      <c r="AA5" s="121"/>
      <c r="AG5" s="2"/>
    </row>
    <row r="6" spans="2:33" s="1" customFormat="1" ht="16.5" customHeight="1" x14ac:dyDescent="0.25">
      <c r="B6" s="121"/>
      <c r="C6" s="121"/>
      <c r="D6" s="121"/>
      <c r="E6" s="121"/>
      <c r="F6" s="121"/>
      <c r="G6" s="121"/>
      <c r="H6" s="121"/>
      <c r="I6" s="121"/>
      <c r="J6" s="121"/>
      <c r="K6" s="121"/>
      <c r="L6" s="121"/>
      <c r="M6" s="121"/>
      <c r="N6" s="121"/>
      <c r="O6" s="121"/>
      <c r="P6" s="121"/>
      <c r="Q6" s="121"/>
      <c r="R6" s="121"/>
      <c r="S6" s="121"/>
      <c r="T6" s="121"/>
      <c r="U6" s="121"/>
      <c r="V6" s="121"/>
      <c r="W6" s="121"/>
      <c r="X6" s="121"/>
      <c r="Y6" s="121"/>
      <c r="Z6" s="121"/>
      <c r="AA6" s="121"/>
      <c r="AG6" s="2"/>
    </row>
    <row r="7" spans="2:33" s="1" customFormat="1" ht="18" x14ac:dyDescent="0.25">
      <c r="B7" s="129" t="s">
        <v>1</v>
      </c>
      <c r="C7" s="129"/>
      <c r="D7" s="129"/>
      <c r="E7" s="129"/>
      <c r="F7" s="129"/>
      <c r="G7" s="129"/>
      <c r="H7" s="129"/>
      <c r="I7" s="129"/>
      <c r="J7" s="129"/>
      <c r="K7" s="129"/>
      <c r="L7" s="129"/>
      <c r="M7" s="129"/>
      <c r="N7" s="129"/>
      <c r="O7" s="129"/>
      <c r="P7" s="129"/>
      <c r="Q7" s="129"/>
      <c r="R7" s="129"/>
      <c r="S7" s="129"/>
      <c r="T7" s="129"/>
      <c r="U7" s="129"/>
      <c r="V7" s="129"/>
      <c r="W7" s="129"/>
      <c r="X7" s="129"/>
      <c r="Y7" s="129"/>
      <c r="Z7" s="129"/>
      <c r="AA7" s="129"/>
      <c r="AG7" s="2"/>
    </row>
    <row r="8" spans="2:33" s="1" customFormat="1" x14ac:dyDescent="0.25">
      <c r="B8" s="38" t="s">
        <v>2</v>
      </c>
      <c r="AG8" s="2"/>
    </row>
    <row r="9" spans="2:33" s="1" customFormat="1" x14ac:dyDescent="0.25">
      <c r="AG9" s="2"/>
    </row>
    <row r="10" spans="2:33" s="1" customFormat="1" ht="15.75" customHeight="1" x14ac:dyDescent="0.25">
      <c r="B10" s="38" t="s">
        <v>3</v>
      </c>
      <c r="C10" s="66"/>
      <c r="D10" s="22"/>
      <c r="E10" s="22"/>
      <c r="F10" s="22"/>
      <c r="G10" s="22"/>
      <c r="H10" s="22"/>
      <c r="I10" s="22"/>
      <c r="J10" s="22"/>
      <c r="K10" s="22"/>
      <c r="L10" s="22"/>
      <c r="M10" s="22"/>
      <c r="N10" s="22"/>
      <c r="O10" s="22"/>
      <c r="P10" s="22"/>
      <c r="Q10" s="22"/>
      <c r="R10" s="22"/>
      <c r="S10" s="22"/>
      <c r="T10" s="22"/>
      <c r="U10" s="22"/>
      <c r="AG10" s="2"/>
    </row>
    <row r="11" spans="2:33" s="1" customFormat="1" ht="15.75" customHeight="1" x14ac:dyDescent="0.25">
      <c r="B11" s="79" t="s">
        <v>4</v>
      </c>
      <c r="C11" s="66"/>
      <c r="D11" s="22"/>
      <c r="E11" s="22"/>
      <c r="F11" s="22"/>
      <c r="G11" s="22"/>
      <c r="H11" s="22"/>
      <c r="I11" s="22"/>
      <c r="J11" s="22"/>
      <c r="K11" s="22"/>
      <c r="L11" s="22"/>
      <c r="M11" s="22"/>
      <c r="N11" s="22"/>
      <c r="O11" s="22"/>
      <c r="P11" s="22"/>
      <c r="Q11" s="22"/>
      <c r="R11" s="22"/>
      <c r="S11" s="22"/>
      <c r="T11" s="22"/>
      <c r="U11" s="22"/>
      <c r="AG11" s="2"/>
    </row>
    <row r="12" spans="2:33" s="1" customFormat="1" ht="15.75" customHeight="1" x14ac:dyDescent="0.25">
      <c r="B12" s="79"/>
      <c r="C12" s="66"/>
      <c r="D12" s="22"/>
      <c r="E12" s="22"/>
      <c r="F12" s="22"/>
      <c r="G12" s="22"/>
      <c r="H12" s="22"/>
      <c r="I12" s="22"/>
      <c r="J12" s="22"/>
      <c r="K12" s="22"/>
      <c r="L12" s="22"/>
      <c r="M12" s="22"/>
      <c r="N12" s="22"/>
      <c r="O12" s="22"/>
      <c r="P12" s="22"/>
      <c r="Q12" s="22"/>
      <c r="R12" s="22"/>
      <c r="S12" s="22"/>
      <c r="T12" s="22"/>
      <c r="U12" s="22"/>
      <c r="AG12" s="2"/>
    </row>
    <row r="13" spans="2:33" s="1" customFormat="1" ht="15.75" customHeight="1" thickBot="1" x14ac:dyDescent="0.3">
      <c r="B13" s="79"/>
      <c r="C13" s="66"/>
      <c r="D13" s="22"/>
      <c r="E13" s="22"/>
      <c r="F13" s="22"/>
      <c r="G13" s="131" t="s">
        <v>5</v>
      </c>
      <c r="H13" s="132"/>
      <c r="I13" s="133"/>
      <c r="J13" s="22"/>
      <c r="K13" s="88" t="s">
        <v>6</v>
      </c>
      <c r="L13" s="89"/>
      <c r="M13" s="89"/>
      <c r="N13" s="89"/>
      <c r="O13" s="89"/>
      <c r="P13" s="89"/>
      <c r="Q13" s="89"/>
      <c r="R13" s="90"/>
      <c r="S13" s="22"/>
      <c r="T13" s="87" t="s">
        <v>7</v>
      </c>
      <c r="U13" s="87"/>
      <c r="V13" s="87"/>
      <c r="AG13" s="2"/>
    </row>
    <row r="14" spans="2:33" s="1" customFormat="1" ht="15.75" customHeight="1" x14ac:dyDescent="0.25">
      <c r="B14" s="79"/>
      <c r="C14" s="66"/>
      <c r="D14" s="22"/>
      <c r="E14" s="22"/>
      <c r="F14" s="22"/>
      <c r="G14" s="22"/>
      <c r="H14" s="22"/>
      <c r="I14" s="22"/>
      <c r="J14" s="22"/>
      <c r="K14" s="22"/>
      <c r="L14" s="22"/>
      <c r="M14" s="22"/>
      <c r="N14" s="22"/>
      <c r="O14" s="22"/>
      <c r="P14" s="22"/>
      <c r="Q14" s="22"/>
      <c r="R14" s="22"/>
      <c r="S14" s="22"/>
      <c r="T14" s="22"/>
      <c r="U14" s="22"/>
      <c r="AG14" s="2"/>
    </row>
    <row r="15" spans="2:33" s="1" customFormat="1" ht="17.25" customHeight="1" x14ac:dyDescent="0.25">
      <c r="C15" s="66"/>
      <c r="D15" s="22"/>
      <c r="E15" s="67" t="s">
        <v>8</v>
      </c>
      <c r="F15" s="67"/>
      <c r="G15" s="68"/>
      <c r="H15" s="68"/>
      <c r="I15" s="68"/>
      <c r="J15" s="68"/>
      <c r="K15" s="68"/>
      <c r="L15" s="68"/>
      <c r="M15" s="68"/>
      <c r="N15" s="68"/>
      <c r="O15" s="68"/>
      <c r="P15" s="68"/>
      <c r="Q15" s="67" t="s">
        <v>9</v>
      </c>
      <c r="R15" s="68"/>
      <c r="S15" s="68"/>
      <c r="T15" s="22"/>
      <c r="U15" s="22"/>
      <c r="AG15" s="2"/>
    </row>
    <row r="16" spans="2:33" s="1" customFormat="1" x14ac:dyDescent="0.25">
      <c r="E16" s="3"/>
      <c r="F16" s="4"/>
      <c r="G16" s="4"/>
      <c r="H16" s="4"/>
      <c r="I16" s="4"/>
      <c r="J16" s="4"/>
      <c r="K16" s="4"/>
      <c r="L16" s="5"/>
      <c r="Q16" s="6"/>
      <c r="R16" s="7"/>
      <c r="S16" s="7"/>
      <c r="T16" s="7"/>
      <c r="U16" s="7"/>
      <c r="V16" s="7"/>
      <c r="W16" s="7"/>
      <c r="X16" s="8"/>
      <c r="Y16" s="2"/>
      <c r="AG16" s="2"/>
    </row>
    <row r="17" spans="4:33" s="1" customFormat="1" x14ac:dyDescent="0.25">
      <c r="E17" s="9"/>
      <c r="F17" s="130"/>
      <c r="G17" s="130"/>
      <c r="H17" s="130"/>
      <c r="I17" s="130"/>
      <c r="J17" s="130"/>
      <c r="K17" s="130"/>
      <c r="L17" s="10"/>
      <c r="M17" s="11"/>
      <c r="N17" s="11"/>
      <c r="O17" s="11"/>
      <c r="P17" s="11"/>
      <c r="Q17" s="12"/>
      <c r="R17" s="13"/>
      <c r="S17" s="13"/>
      <c r="T17" s="13"/>
      <c r="U17" s="13"/>
      <c r="V17" s="13"/>
      <c r="W17" s="13"/>
      <c r="X17" s="14"/>
      <c r="Y17" s="2"/>
      <c r="AG17" s="2"/>
    </row>
    <row r="18" spans="4:33" s="1" customFormat="1" ht="6.75" customHeight="1" x14ac:dyDescent="0.25">
      <c r="E18" s="15"/>
      <c r="F18" s="16"/>
      <c r="G18" s="16"/>
      <c r="H18" s="16"/>
      <c r="I18" s="16"/>
      <c r="J18" s="17"/>
      <c r="K18" s="17"/>
      <c r="L18" s="18"/>
      <c r="M18" s="19"/>
      <c r="N18" s="19"/>
      <c r="O18" s="19"/>
      <c r="P18" s="19"/>
      <c r="Q18" s="20"/>
      <c r="R18" s="13"/>
      <c r="S18" s="13"/>
      <c r="T18" s="13"/>
      <c r="U18" s="13"/>
      <c r="V18" s="13"/>
      <c r="W18" s="13"/>
      <c r="X18" s="14"/>
      <c r="Y18" s="2"/>
      <c r="AG18" s="2"/>
    </row>
    <row r="19" spans="4:33" s="1" customFormat="1" x14ac:dyDescent="0.25">
      <c r="E19" s="15"/>
      <c r="F19" s="43" t="s">
        <v>10</v>
      </c>
      <c r="G19" s="43"/>
      <c r="H19" s="43"/>
      <c r="I19" s="43"/>
      <c r="J19" s="124">
        <v>220000</v>
      </c>
      <c r="K19" s="125"/>
      <c r="L19" s="51"/>
      <c r="M19" s="52"/>
      <c r="N19" s="52"/>
      <c r="O19" s="52"/>
      <c r="P19" s="52"/>
      <c r="Q19" s="53"/>
      <c r="R19" s="43" t="s">
        <v>11</v>
      </c>
      <c r="S19" s="43"/>
      <c r="T19" s="99">
        <v>80000</v>
      </c>
      <c r="U19" s="100"/>
      <c r="V19" s="100"/>
      <c r="W19" s="101"/>
      <c r="X19" s="14"/>
      <c r="Y19" s="2"/>
      <c r="AG19" s="2"/>
    </row>
    <row r="20" spans="4:33" s="1" customFormat="1" ht="4.5" customHeight="1" x14ac:dyDescent="0.25">
      <c r="E20" s="15"/>
      <c r="F20" s="43"/>
      <c r="G20" s="43"/>
      <c r="H20" s="43"/>
      <c r="I20" s="43"/>
      <c r="J20" s="54"/>
      <c r="K20" s="54"/>
      <c r="L20" s="51"/>
      <c r="M20" s="52"/>
      <c r="N20" s="52"/>
      <c r="O20" s="52"/>
      <c r="P20" s="52"/>
      <c r="Q20" s="53"/>
      <c r="R20" s="43"/>
      <c r="S20" s="43"/>
      <c r="T20" s="43"/>
      <c r="U20" s="43"/>
      <c r="V20" s="43"/>
      <c r="W20" s="43"/>
      <c r="X20" s="14"/>
      <c r="Y20" s="2"/>
      <c r="AG20" s="2"/>
    </row>
    <row r="21" spans="4:33" s="1" customFormat="1" x14ac:dyDescent="0.25">
      <c r="E21" s="15"/>
      <c r="F21" s="43" t="s">
        <v>12</v>
      </c>
      <c r="G21" s="43"/>
      <c r="H21" s="43"/>
      <c r="I21" s="43"/>
      <c r="J21" s="124">
        <v>179960</v>
      </c>
      <c r="K21" s="125"/>
      <c r="L21" s="55"/>
      <c r="M21" s="52"/>
      <c r="N21" s="52"/>
      <c r="O21" s="52"/>
      <c r="P21" s="52"/>
      <c r="Q21" s="53"/>
      <c r="R21" s="45" t="s">
        <v>13</v>
      </c>
      <c r="S21" s="43"/>
      <c r="T21" s="56" t="str">
        <f>IF(T19&lt;6000,P103,IF(T19&lt;37001,P104,IF(T19&lt;80001,P105,IF(T19&lt;180001,P106,IF(T19&gt;=180001,P107,"")))))</f>
        <v>31.5% (inc. Medicare levy)</v>
      </c>
      <c r="U21" s="43"/>
      <c r="V21" s="43"/>
      <c r="W21" s="43"/>
      <c r="X21" s="14"/>
      <c r="Y21" s="2"/>
      <c r="AG21" s="2"/>
    </row>
    <row r="22" spans="4:33" s="1" customFormat="1" ht="6" customHeight="1" x14ac:dyDescent="0.25">
      <c r="E22" s="15"/>
      <c r="F22" s="43"/>
      <c r="G22" s="43"/>
      <c r="H22" s="43"/>
      <c r="I22" s="43"/>
      <c r="J22" s="57"/>
      <c r="K22" s="57"/>
      <c r="L22" s="58"/>
      <c r="M22" s="52"/>
      <c r="N22" s="52"/>
      <c r="O22" s="52"/>
      <c r="P22" s="52"/>
      <c r="Q22" s="53"/>
      <c r="R22" s="43"/>
      <c r="S22" s="43"/>
      <c r="T22" s="43"/>
      <c r="U22" s="43"/>
      <c r="V22" s="43"/>
      <c r="W22" s="43"/>
      <c r="X22" s="14"/>
      <c r="Y22" s="2"/>
      <c r="AG22" s="2"/>
    </row>
    <row r="23" spans="4:33" s="1" customFormat="1" ht="15.75" thickBot="1" x14ac:dyDescent="0.3">
      <c r="E23" s="15"/>
      <c r="F23" s="114" t="s">
        <v>14</v>
      </c>
      <c r="G23" s="114"/>
      <c r="H23" s="114"/>
      <c r="I23" s="114"/>
      <c r="J23" s="128">
        <f>J19+J21</f>
        <v>399960</v>
      </c>
      <c r="K23" s="128"/>
      <c r="L23" s="58"/>
      <c r="M23" s="52"/>
      <c r="N23" s="52"/>
      <c r="O23" s="52"/>
      <c r="P23" s="52"/>
      <c r="Q23" s="53"/>
      <c r="R23" s="98"/>
      <c r="S23" s="98"/>
      <c r="T23" s="98"/>
      <c r="U23" s="98"/>
      <c r="V23" s="98"/>
      <c r="W23" s="98"/>
      <c r="X23" s="14"/>
      <c r="Y23" s="2"/>
      <c r="AG23" s="2"/>
    </row>
    <row r="24" spans="4:33" s="1" customFormat="1" ht="12.75" customHeight="1" x14ac:dyDescent="0.25">
      <c r="E24" s="15"/>
      <c r="F24" s="43"/>
      <c r="G24" s="59"/>
      <c r="H24" s="59"/>
      <c r="I24" s="59"/>
      <c r="J24" s="57"/>
      <c r="K24" s="60"/>
      <c r="L24" s="61"/>
      <c r="M24" s="83"/>
      <c r="N24" s="83"/>
      <c r="O24" s="83"/>
      <c r="P24" s="83"/>
      <c r="Q24" s="84"/>
      <c r="R24" s="102" t="str">
        <f>IF(T19&lt;6000,U103,IF(T19&lt;37001,U104,IF(T19&lt;80001,U105,IF(T19&lt;180001,U106,IF(T19&gt;=180001,U107,"")))))</f>
        <v>For every $1,000 of negative gearing you will receive a tax saving of $315.</v>
      </c>
      <c r="S24" s="103"/>
      <c r="T24" s="103"/>
      <c r="U24" s="103"/>
      <c r="V24" s="103"/>
      <c r="W24" s="104"/>
      <c r="X24" s="14"/>
      <c r="Y24" s="2"/>
      <c r="AG24" s="2"/>
    </row>
    <row r="25" spans="4:33" s="1" customFormat="1" ht="6.75" customHeight="1" x14ac:dyDescent="0.25">
      <c r="E25" s="15"/>
      <c r="F25" s="43"/>
      <c r="G25" s="43"/>
      <c r="H25" s="43"/>
      <c r="I25" s="43"/>
      <c r="J25" s="43"/>
      <c r="K25" s="43"/>
      <c r="L25" s="58"/>
      <c r="M25" s="83"/>
      <c r="N25" s="83"/>
      <c r="O25" s="83"/>
      <c r="P25" s="83"/>
      <c r="Q25" s="84"/>
      <c r="R25" s="105"/>
      <c r="S25" s="106"/>
      <c r="T25" s="106"/>
      <c r="U25" s="106"/>
      <c r="V25" s="106"/>
      <c r="W25" s="107"/>
      <c r="X25" s="14"/>
      <c r="Y25" s="2"/>
      <c r="AG25" s="2"/>
    </row>
    <row r="26" spans="4:33" s="1" customFormat="1" ht="15" customHeight="1" x14ac:dyDescent="0.25">
      <c r="E26" s="15"/>
      <c r="F26" s="43" t="s">
        <v>15</v>
      </c>
      <c r="G26" s="43"/>
      <c r="H26" s="43"/>
      <c r="I26" s="43"/>
      <c r="J26" s="124">
        <v>399960</v>
      </c>
      <c r="K26" s="125"/>
      <c r="L26" s="58"/>
      <c r="M26" s="83"/>
      <c r="N26" s="83"/>
      <c r="O26" s="83"/>
      <c r="P26" s="83"/>
      <c r="Q26" s="84"/>
      <c r="R26" s="105"/>
      <c r="S26" s="106"/>
      <c r="T26" s="106"/>
      <c r="U26" s="106"/>
      <c r="V26" s="106"/>
      <c r="W26" s="107"/>
      <c r="X26" s="14"/>
      <c r="Y26" s="2"/>
      <c r="AG26" s="2"/>
    </row>
    <row r="27" spans="4:33" s="1" customFormat="1" ht="4.5" customHeight="1" x14ac:dyDescent="0.25">
      <c r="E27" s="15"/>
      <c r="F27" s="43"/>
      <c r="G27" s="43"/>
      <c r="H27" s="43"/>
      <c r="I27" s="43"/>
      <c r="J27" s="62"/>
      <c r="K27" s="62"/>
      <c r="L27" s="58"/>
      <c r="M27" s="83"/>
      <c r="N27" s="83"/>
      <c r="O27" s="83"/>
      <c r="P27" s="83"/>
      <c r="Q27" s="84"/>
      <c r="R27" s="105"/>
      <c r="S27" s="106"/>
      <c r="T27" s="106"/>
      <c r="U27" s="106"/>
      <c r="V27" s="106"/>
      <c r="W27" s="107"/>
      <c r="X27" s="14"/>
      <c r="Y27" s="2"/>
      <c r="AG27" s="2"/>
    </row>
    <row r="28" spans="4:33" s="1" customFormat="1" ht="15" customHeight="1" x14ac:dyDescent="0.25">
      <c r="E28" s="15"/>
      <c r="F28" s="43" t="s">
        <v>16</v>
      </c>
      <c r="G28" s="43"/>
      <c r="H28" s="43"/>
      <c r="I28" s="43"/>
      <c r="J28" s="122">
        <v>6.6500000000000004E-2</v>
      </c>
      <c r="K28" s="123"/>
      <c r="L28" s="58"/>
      <c r="M28" s="83"/>
      <c r="N28" s="83"/>
      <c r="O28" s="83"/>
      <c r="P28" s="83"/>
      <c r="Q28" s="84"/>
      <c r="R28" s="108"/>
      <c r="S28" s="109"/>
      <c r="T28" s="109"/>
      <c r="U28" s="109"/>
      <c r="V28" s="109"/>
      <c r="W28" s="110"/>
      <c r="X28" s="14"/>
      <c r="Y28" s="2"/>
      <c r="AG28" s="2"/>
    </row>
    <row r="29" spans="4:33" s="1" customFormat="1" ht="4.5" customHeight="1" x14ac:dyDescent="0.25">
      <c r="E29" s="15"/>
      <c r="F29" s="43"/>
      <c r="G29" s="43"/>
      <c r="H29" s="43"/>
      <c r="I29" s="43"/>
      <c r="J29" s="63"/>
      <c r="K29" s="63"/>
      <c r="L29" s="58"/>
      <c r="M29" s="52"/>
      <c r="N29" s="52"/>
      <c r="O29" s="52"/>
      <c r="P29" s="52"/>
      <c r="Q29" s="53"/>
      <c r="R29" s="98"/>
      <c r="S29" s="98"/>
      <c r="T29" s="98"/>
      <c r="U29" s="98"/>
      <c r="V29" s="98"/>
      <c r="W29" s="98"/>
      <c r="X29" s="14"/>
      <c r="Y29" s="2"/>
      <c r="AG29" s="2"/>
    </row>
    <row r="30" spans="4:33" s="1" customFormat="1" ht="8.25" customHeight="1" x14ac:dyDescent="0.25">
      <c r="E30" s="23"/>
      <c r="F30" s="50"/>
      <c r="G30" s="50"/>
      <c r="H30" s="50"/>
      <c r="I30" s="50"/>
      <c r="J30" s="50"/>
      <c r="K30" s="50"/>
      <c r="L30" s="64"/>
      <c r="M30" s="52"/>
      <c r="N30" s="52"/>
      <c r="O30" s="52"/>
      <c r="P30" s="52"/>
      <c r="Q30" s="65"/>
      <c r="R30" s="50"/>
      <c r="S30" s="50"/>
      <c r="T30" s="50"/>
      <c r="U30" s="50"/>
      <c r="V30" s="50"/>
      <c r="W30" s="50"/>
      <c r="X30" s="24"/>
      <c r="Y30" s="2"/>
      <c r="AG30" s="2"/>
    </row>
    <row r="31" spans="4:33" s="1" customFormat="1" ht="16.5" customHeight="1" x14ac:dyDescent="0.25">
      <c r="X31" s="2"/>
      <c r="Y31" s="2"/>
      <c r="AG31" s="2"/>
    </row>
    <row r="32" spans="4:33" s="1" customFormat="1" ht="16.5" customHeight="1" x14ac:dyDescent="0.25">
      <c r="D32" s="22"/>
      <c r="E32" s="38" t="s">
        <v>17</v>
      </c>
      <c r="F32" s="22"/>
      <c r="G32" s="22"/>
      <c r="AG32" s="2"/>
    </row>
    <row r="33" spans="5:33" s="1" customFormat="1" x14ac:dyDescent="0.25">
      <c r="E33" s="3"/>
      <c r="F33" s="4"/>
      <c r="G33" s="4"/>
      <c r="H33" s="4"/>
      <c r="I33" s="4"/>
      <c r="J33" s="4"/>
      <c r="K33" s="4"/>
      <c r="L33" s="4"/>
      <c r="M33" s="4"/>
      <c r="N33" s="4"/>
      <c r="O33" s="4"/>
      <c r="P33" s="4"/>
      <c r="Q33" s="4"/>
      <c r="R33" s="4"/>
      <c r="S33" s="4"/>
      <c r="T33" s="4"/>
      <c r="U33" s="4"/>
      <c r="V33" s="4"/>
      <c r="W33" s="4"/>
      <c r="X33" s="5"/>
      <c r="AG33" s="2"/>
    </row>
    <row r="34" spans="5:33" s="1" customFormat="1" x14ac:dyDescent="0.25">
      <c r="E34" s="9"/>
      <c r="F34" s="25"/>
      <c r="G34" s="25"/>
      <c r="H34" s="25"/>
      <c r="I34" s="25"/>
      <c r="J34" s="25"/>
      <c r="K34" s="25"/>
      <c r="L34" s="25"/>
      <c r="M34" s="25"/>
      <c r="N34" s="25"/>
      <c r="O34" s="25"/>
      <c r="P34" s="25"/>
      <c r="Q34" s="25"/>
      <c r="R34" s="25"/>
      <c r="S34" s="25"/>
      <c r="T34" s="25"/>
      <c r="U34" s="25"/>
      <c r="V34" s="25"/>
      <c r="W34" s="25"/>
      <c r="X34" s="14"/>
      <c r="AG34" s="2"/>
    </row>
    <row r="35" spans="5:33" s="1" customFormat="1" x14ac:dyDescent="0.25">
      <c r="E35" s="9"/>
      <c r="F35" s="25"/>
      <c r="G35" s="25"/>
      <c r="H35" s="25"/>
      <c r="I35" s="21"/>
      <c r="J35" s="21"/>
      <c r="K35" s="21"/>
      <c r="L35" s="21"/>
      <c r="M35" s="21"/>
      <c r="N35" s="21"/>
      <c r="O35" s="21"/>
      <c r="P35" s="21"/>
      <c r="Q35" s="21"/>
      <c r="R35" s="21"/>
      <c r="S35" s="21"/>
      <c r="T35" s="21"/>
      <c r="U35" s="25"/>
      <c r="V35" s="25"/>
      <c r="W35" s="25"/>
      <c r="X35" s="14"/>
      <c r="AG35" s="2"/>
    </row>
    <row r="36" spans="5:33" s="1" customFormat="1" x14ac:dyDescent="0.25">
      <c r="E36" s="9"/>
      <c r="F36" s="25"/>
      <c r="G36" s="25"/>
      <c r="H36" s="41"/>
      <c r="I36" s="48" t="s">
        <v>18</v>
      </c>
      <c r="J36" s="43"/>
      <c r="K36" s="43"/>
      <c r="L36" s="43"/>
      <c r="M36" s="43"/>
      <c r="N36" s="44"/>
      <c r="O36" s="44"/>
      <c r="P36" s="43"/>
      <c r="Q36" s="43"/>
      <c r="R36" s="43"/>
      <c r="S36" s="43"/>
      <c r="T36" s="43"/>
      <c r="U36" s="43"/>
      <c r="V36" s="25"/>
      <c r="W36" s="25"/>
      <c r="X36" s="14"/>
      <c r="AG36" s="2"/>
    </row>
    <row r="37" spans="5:33" s="1" customFormat="1" ht="2.25" customHeight="1" x14ac:dyDescent="0.25">
      <c r="E37" s="9"/>
      <c r="F37" s="25"/>
      <c r="G37" s="25"/>
      <c r="H37" s="43"/>
      <c r="I37" s="43"/>
      <c r="J37" s="43"/>
      <c r="K37" s="43"/>
      <c r="L37" s="43"/>
      <c r="M37" s="43"/>
      <c r="N37" s="43"/>
      <c r="O37" s="43"/>
      <c r="P37" s="43"/>
      <c r="Q37" s="43"/>
      <c r="R37" s="43"/>
      <c r="S37" s="43"/>
      <c r="T37" s="43"/>
      <c r="U37" s="43"/>
      <c r="V37" s="25"/>
      <c r="W37" s="25"/>
      <c r="X37" s="14"/>
      <c r="AG37" s="2"/>
    </row>
    <row r="38" spans="5:33" s="1" customFormat="1" x14ac:dyDescent="0.25">
      <c r="E38" s="9"/>
      <c r="F38" s="25"/>
      <c r="G38" s="25"/>
      <c r="H38" s="43"/>
      <c r="I38" s="43" t="s">
        <v>19</v>
      </c>
      <c r="J38" s="43"/>
      <c r="K38" s="43"/>
      <c r="L38" s="43"/>
      <c r="M38" s="43"/>
      <c r="N38" s="43"/>
      <c r="O38" s="43"/>
      <c r="P38" s="43"/>
      <c r="Q38" s="43"/>
      <c r="R38" s="43"/>
      <c r="S38" s="111">
        <v>20800</v>
      </c>
      <c r="T38" s="112"/>
      <c r="U38" s="43"/>
      <c r="V38" s="25"/>
      <c r="W38" s="25"/>
      <c r="X38" s="14"/>
      <c r="AG38" s="2"/>
    </row>
    <row r="39" spans="5:33" s="1" customFormat="1" ht="4.5" customHeight="1" x14ac:dyDescent="0.25">
      <c r="E39" s="9"/>
      <c r="F39" s="25"/>
      <c r="G39" s="25"/>
      <c r="H39" s="43"/>
      <c r="I39" s="43"/>
      <c r="J39" s="43"/>
      <c r="K39" s="43"/>
      <c r="L39" s="43"/>
      <c r="M39" s="43"/>
      <c r="N39" s="43"/>
      <c r="O39" s="43"/>
      <c r="P39" s="43"/>
      <c r="Q39" s="43"/>
      <c r="R39" s="43"/>
      <c r="S39" s="43"/>
      <c r="T39" s="43"/>
      <c r="U39" s="43"/>
      <c r="V39" s="25"/>
      <c r="W39" s="25"/>
      <c r="X39" s="14"/>
      <c r="AG39" s="2"/>
    </row>
    <row r="40" spans="5:33" s="1" customFormat="1" ht="15.75" thickBot="1" x14ac:dyDescent="0.3">
      <c r="E40" s="9"/>
      <c r="F40" s="25"/>
      <c r="G40" s="25"/>
      <c r="H40" s="45"/>
      <c r="I40" s="119" t="s">
        <v>20</v>
      </c>
      <c r="J40" s="119"/>
      <c r="K40" s="119"/>
      <c r="L40" s="119"/>
      <c r="M40" s="119"/>
      <c r="N40" s="119"/>
      <c r="O40" s="119"/>
      <c r="P40" s="119"/>
      <c r="Q40" s="119"/>
      <c r="R40" s="119"/>
      <c r="S40" s="94">
        <f>S38</f>
        <v>20800</v>
      </c>
      <c r="T40" s="94"/>
      <c r="U40" s="43"/>
      <c r="V40" s="25"/>
      <c r="W40" s="25"/>
      <c r="X40" s="14"/>
      <c r="AG40" s="2"/>
    </row>
    <row r="41" spans="5:33" s="1" customFormat="1" x14ac:dyDescent="0.25">
      <c r="E41" s="9"/>
      <c r="F41" s="25"/>
      <c r="G41" s="25"/>
      <c r="H41" s="45"/>
      <c r="I41" s="45"/>
      <c r="J41" s="43"/>
      <c r="K41" s="43"/>
      <c r="L41" s="43"/>
      <c r="M41" s="43"/>
      <c r="N41" s="43"/>
      <c r="O41" s="43"/>
      <c r="P41" s="43"/>
      <c r="Q41" s="43"/>
      <c r="R41" s="43"/>
      <c r="S41" s="46"/>
      <c r="T41" s="46"/>
      <c r="U41" s="43"/>
      <c r="V41" s="25"/>
      <c r="W41" s="25"/>
      <c r="X41" s="14"/>
      <c r="AG41" s="2"/>
    </row>
    <row r="42" spans="5:33" s="1" customFormat="1" x14ac:dyDescent="0.25">
      <c r="E42" s="9"/>
      <c r="F42" s="25"/>
      <c r="G42" s="25"/>
      <c r="H42" s="42"/>
      <c r="I42" s="48" t="s">
        <v>21</v>
      </c>
      <c r="J42" s="43"/>
      <c r="K42" s="43"/>
      <c r="L42" s="43"/>
      <c r="M42" s="43"/>
      <c r="N42" s="43"/>
      <c r="O42" s="43"/>
      <c r="P42" s="43"/>
      <c r="Q42" s="43"/>
      <c r="R42" s="43"/>
      <c r="S42" s="43"/>
      <c r="T42" s="43"/>
      <c r="U42" s="43"/>
      <c r="V42" s="25"/>
      <c r="W42" s="25"/>
      <c r="X42" s="14"/>
      <c r="AG42" s="2"/>
    </row>
    <row r="43" spans="5:33" s="1" customFormat="1" ht="2.25" customHeight="1" x14ac:dyDescent="0.25">
      <c r="E43" s="9"/>
      <c r="F43" s="25"/>
      <c r="G43" s="25"/>
      <c r="H43" s="43"/>
      <c r="I43" s="43"/>
      <c r="J43" s="43"/>
      <c r="K43" s="43"/>
      <c r="L43" s="43"/>
      <c r="M43" s="43"/>
      <c r="N43" s="43"/>
      <c r="O43" s="43"/>
      <c r="P43" s="43"/>
      <c r="Q43" s="43"/>
      <c r="R43" s="43"/>
      <c r="S43" s="43"/>
      <c r="T43" s="43"/>
      <c r="U43" s="43"/>
      <c r="V43" s="25"/>
      <c r="W43" s="25"/>
      <c r="X43" s="14"/>
      <c r="AG43" s="2"/>
    </row>
    <row r="44" spans="5:33" s="1" customFormat="1" x14ac:dyDescent="0.25">
      <c r="E44" s="9"/>
      <c r="F44" s="25"/>
      <c r="G44" s="25"/>
      <c r="H44" s="43"/>
      <c r="I44" s="43" t="s">
        <v>22</v>
      </c>
      <c r="J44" s="43"/>
      <c r="K44" s="43"/>
      <c r="L44" s="43"/>
      <c r="M44" s="43"/>
      <c r="N44" s="43"/>
      <c r="O44" s="43"/>
      <c r="P44" s="43"/>
      <c r="Q44" s="43"/>
      <c r="R44" s="43"/>
      <c r="S44" s="85">
        <v>395</v>
      </c>
      <c r="T44" s="86"/>
      <c r="U44" s="43"/>
      <c r="V44" s="25"/>
      <c r="W44" s="25"/>
      <c r="X44" s="14"/>
      <c r="AG44" s="2"/>
    </row>
    <row r="45" spans="5:33" s="1" customFormat="1" x14ac:dyDescent="0.25">
      <c r="E45" s="9"/>
      <c r="F45" s="25"/>
      <c r="G45" s="25"/>
      <c r="H45" s="43"/>
      <c r="I45" s="43" t="s">
        <v>23</v>
      </c>
      <c r="J45" s="43"/>
      <c r="K45" s="43"/>
      <c r="L45" s="43"/>
      <c r="M45" s="43"/>
      <c r="N45" s="43"/>
      <c r="O45" s="43"/>
      <c r="P45" s="43"/>
      <c r="Q45" s="43"/>
      <c r="R45" s="43"/>
      <c r="S45" s="85">
        <v>120</v>
      </c>
      <c r="T45" s="86"/>
      <c r="U45" s="43"/>
      <c r="V45" s="25"/>
      <c r="W45" s="25"/>
      <c r="X45" s="14"/>
      <c r="AG45" s="2"/>
    </row>
    <row r="46" spans="5:33" s="1" customFormat="1" x14ac:dyDescent="0.25">
      <c r="E46" s="9"/>
      <c r="F46" s="25"/>
      <c r="G46" s="25"/>
      <c r="H46" s="43"/>
      <c r="I46" s="43" t="s">
        <v>24</v>
      </c>
      <c r="J46" s="43"/>
      <c r="K46" s="43"/>
      <c r="L46" s="43"/>
      <c r="M46" s="43"/>
      <c r="N46" s="43"/>
      <c r="O46" s="43"/>
      <c r="P46" s="43"/>
      <c r="Q46" s="43"/>
      <c r="R46" s="43"/>
      <c r="S46" s="85">
        <v>1000</v>
      </c>
      <c r="T46" s="86"/>
      <c r="U46" s="43"/>
      <c r="V46" s="25"/>
      <c r="W46" s="25"/>
      <c r="X46" s="14"/>
      <c r="AG46" s="2"/>
    </row>
    <row r="47" spans="5:33" s="1" customFormat="1" x14ac:dyDescent="0.25">
      <c r="E47" s="9"/>
      <c r="F47" s="25"/>
      <c r="G47" s="25"/>
      <c r="H47" s="43"/>
      <c r="I47" s="43" t="s">
        <v>25</v>
      </c>
      <c r="J47" s="43"/>
      <c r="K47" s="43"/>
      <c r="L47" s="43"/>
      <c r="M47" s="43"/>
      <c r="N47" s="43"/>
      <c r="O47" s="43"/>
      <c r="P47" s="43"/>
      <c r="Q47" s="43"/>
      <c r="R47" s="43"/>
      <c r="S47" s="126">
        <f>IF(J26&gt;0,J26*J28,0)</f>
        <v>26597.34</v>
      </c>
      <c r="T47" s="127"/>
      <c r="U47" s="43"/>
      <c r="V47" s="25"/>
      <c r="W47" s="25"/>
      <c r="X47" s="14"/>
      <c r="AG47" s="2"/>
    </row>
    <row r="48" spans="5:33" s="1" customFormat="1" x14ac:dyDescent="0.25">
      <c r="E48" s="9"/>
      <c r="F48" s="25"/>
      <c r="G48" s="25"/>
      <c r="H48" s="43"/>
      <c r="I48" s="43" t="s">
        <v>26</v>
      </c>
      <c r="J48" s="43"/>
      <c r="K48" s="43"/>
      <c r="L48" s="43"/>
      <c r="M48" s="43"/>
      <c r="N48" s="43"/>
      <c r="O48" s="43"/>
      <c r="P48" s="43"/>
      <c r="Q48" s="43"/>
      <c r="R48" s="43"/>
      <c r="S48" s="85">
        <v>650</v>
      </c>
      <c r="T48" s="86"/>
      <c r="U48" s="43"/>
      <c r="V48" s="25"/>
      <c r="W48" s="25"/>
      <c r="X48" s="14"/>
      <c r="AG48" s="2"/>
    </row>
    <row r="49" spans="5:33" s="1" customFormat="1" x14ac:dyDescent="0.25">
      <c r="E49" s="9"/>
      <c r="F49" s="25"/>
      <c r="G49" s="25"/>
      <c r="H49" s="43"/>
      <c r="I49" s="43" t="s">
        <v>27</v>
      </c>
      <c r="J49" s="43"/>
      <c r="K49" s="43"/>
      <c r="L49" s="43"/>
      <c r="M49" s="43"/>
      <c r="N49" s="43"/>
      <c r="O49" s="43"/>
      <c r="P49" s="43"/>
      <c r="Q49" s="43"/>
      <c r="R49" s="43"/>
      <c r="S49" s="85">
        <v>60</v>
      </c>
      <c r="T49" s="93"/>
      <c r="U49" s="43"/>
      <c r="V49" s="25"/>
      <c r="W49" s="25"/>
      <c r="X49" s="14"/>
      <c r="AG49" s="2"/>
    </row>
    <row r="50" spans="5:33" s="1" customFormat="1" x14ac:dyDescent="0.25">
      <c r="E50" s="9"/>
      <c r="F50" s="25"/>
      <c r="G50" s="25"/>
      <c r="H50" s="43"/>
      <c r="I50" s="43" t="s">
        <v>28</v>
      </c>
      <c r="J50" s="43"/>
      <c r="K50" s="43"/>
      <c r="L50" s="43"/>
      <c r="M50" s="43"/>
      <c r="N50" s="43"/>
      <c r="O50" s="43"/>
      <c r="P50" s="43"/>
      <c r="Q50" s="43"/>
      <c r="R50" s="43"/>
      <c r="S50" s="85">
        <v>1800</v>
      </c>
      <c r="T50" s="86"/>
      <c r="U50" s="43"/>
      <c r="V50" s="25"/>
      <c r="W50" s="25"/>
      <c r="X50" s="14"/>
      <c r="Z50" s="78"/>
      <c r="AA50" s="78"/>
      <c r="AG50" s="2"/>
    </row>
    <row r="51" spans="5:33" s="1" customFormat="1" x14ac:dyDescent="0.25">
      <c r="E51" s="9"/>
      <c r="F51" s="25"/>
      <c r="G51" s="25"/>
      <c r="H51" s="43"/>
      <c r="I51" s="43" t="s">
        <v>29</v>
      </c>
      <c r="J51" s="43"/>
      <c r="K51" s="43"/>
      <c r="L51" s="43"/>
      <c r="M51" s="43"/>
      <c r="N51" s="43"/>
      <c r="O51" s="43"/>
      <c r="P51" s="43"/>
      <c r="Q51" s="43"/>
      <c r="R51" s="43"/>
      <c r="S51" s="85">
        <v>250</v>
      </c>
      <c r="T51" s="86"/>
      <c r="U51" s="43"/>
      <c r="V51" s="25"/>
      <c r="W51" s="25"/>
      <c r="X51" s="14"/>
      <c r="AG51" s="2"/>
    </row>
    <row r="52" spans="5:33" s="1" customFormat="1" x14ac:dyDescent="0.25">
      <c r="E52" s="9"/>
      <c r="F52" s="25"/>
      <c r="G52" s="25"/>
      <c r="H52" s="43"/>
      <c r="I52" s="43" t="s">
        <v>30</v>
      </c>
      <c r="J52" s="43"/>
      <c r="K52" s="43"/>
      <c r="L52" s="43"/>
      <c r="M52" s="43"/>
      <c r="N52" s="43"/>
      <c r="O52" s="43"/>
      <c r="P52" s="43"/>
      <c r="Q52" s="43"/>
      <c r="R52" s="43"/>
      <c r="S52" s="85">
        <v>100</v>
      </c>
      <c r="T52" s="86"/>
      <c r="U52" s="43"/>
      <c r="V52" s="25"/>
      <c r="W52" s="25"/>
      <c r="X52" s="14"/>
      <c r="AG52" s="2"/>
    </row>
    <row r="53" spans="5:33" s="1" customFormat="1" x14ac:dyDescent="0.25">
      <c r="E53" s="9"/>
      <c r="F53" s="25"/>
      <c r="G53" s="25"/>
      <c r="H53" s="43"/>
      <c r="I53" s="43" t="s">
        <v>31</v>
      </c>
      <c r="J53" s="43"/>
      <c r="K53" s="43"/>
      <c r="L53" s="43"/>
      <c r="M53" s="43"/>
      <c r="N53" s="43"/>
      <c r="O53" s="43"/>
      <c r="P53" s="43"/>
      <c r="Q53" s="43"/>
      <c r="R53" s="43"/>
      <c r="S53" s="85">
        <v>700</v>
      </c>
      <c r="T53" s="86"/>
      <c r="U53" s="43"/>
      <c r="V53" s="25"/>
      <c r="W53" s="25"/>
      <c r="X53" s="14"/>
      <c r="AG53" s="2"/>
    </row>
    <row r="54" spans="5:33" s="1" customFormat="1" ht="4.5" customHeight="1" x14ac:dyDescent="0.25">
      <c r="E54" s="9"/>
      <c r="F54" s="25"/>
      <c r="G54" s="25"/>
      <c r="H54" s="43"/>
      <c r="I54" s="43"/>
      <c r="J54" s="43"/>
      <c r="K54" s="43"/>
      <c r="L54" s="43"/>
      <c r="M54" s="43"/>
      <c r="N54" s="43"/>
      <c r="O54" s="43"/>
      <c r="P54" s="43"/>
      <c r="Q54" s="43"/>
      <c r="R54" s="43"/>
      <c r="S54" s="43"/>
      <c r="T54" s="43"/>
      <c r="U54" s="43"/>
      <c r="V54" s="25"/>
      <c r="W54" s="25"/>
      <c r="X54" s="14"/>
      <c r="AG54" s="2"/>
    </row>
    <row r="55" spans="5:33" s="1" customFormat="1" ht="15.75" thickBot="1" x14ac:dyDescent="0.3">
      <c r="E55" s="9"/>
      <c r="F55" s="25"/>
      <c r="G55" s="25"/>
      <c r="H55" s="45"/>
      <c r="I55" s="119" t="s">
        <v>32</v>
      </c>
      <c r="J55" s="119"/>
      <c r="K55" s="119"/>
      <c r="L55" s="119"/>
      <c r="M55" s="119"/>
      <c r="N55" s="119"/>
      <c r="O55" s="119"/>
      <c r="P55" s="119"/>
      <c r="Q55" s="119"/>
      <c r="R55" s="119"/>
      <c r="S55" s="94">
        <f>SUM(S44:T53)</f>
        <v>31672.34</v>
      </c>
      <c r="T55" s="94"/>
      <c r="U55" s="43"/>
      <c r="V55" s="25"/>
      <c r="W55" s="25"/>
      <c r="X55" s="14"/>
      <c r="AG55" s="2"/>
    </row>
    <row r="56" spans="5:33" s="1" customFormat="1" x14ac:dyDescent="0.25">
      <c r="E56" s="9"/>
      <c r="F56" s="25"/>
      <c r="G56" s="25"/>
      <c r="H56" s="43"/>
      <c r="I56" s="43"/>
      <c r="J56" s="43"/>
      <c r="K56" s="43"/>
      <c r="L56" s="43"/>
      <c r="M56" s="43"/>
      <c r="N56" s="43"/>
      <c r="O56" s="43"/>
      <c r="P56" s="43"/>
      <c r="Q56" s="43"/>
      <c r="R56" s="43"/>
      <c r="S56" s="43"/>
      <c r="T56" s="43"/>
      <c r="U56" s="43"/>
      <c r="V56" s="25"/>
      <c r="W56" s="25"/>
      <c r="X56" s="14"/>
      <c r="AG56" s="2"/>
    </row>
    <row r="57" spans="5:33" s="1" customFormat="1" x14ac:dyDescent="0.25">
      <c r="E57" s="9"/>
      <c r="F57" s="25"/>
      <c r="G57" s="25"/>
      <c r="H57" s="41"/>
      <c r="I57" s="48" t="s">
        <v>33</v>
      </c>
      <c r="J57" s="43"/>
      <c r="K57" s="43"/>
      <c r="L57" s="43"/>
      <c r="M57" s="43"/>
      <c r="N57" s="43"/>
      <c r="O57" s="43"/>
      <c r="P57" s="43"/>
      <c r="Q57" s="43"/>
      <c r="R57" s="43"/>
      <c r="S57" s="43"/>
      <c r="T57" s="43"/>
      <c r="U57" s="43"/>
      <c r="V57" s="25"/>
      <c r="W57" s="25"/>
      <c r="X57" s="14"/>
      <c r="AG57" s="2"/>
    </row>
    <row r="58" spans="5:33" s="1" customFormat="1" ht="2.25" customHeight="1" x14ac:dyDescent="0.25">
      <c r="E58" s="9"/>
      <c r="F58" s="25"/>
      <c r="G58" s="25"/>
      <c r="H58" s="43"/>
      <c r="I58" s="43"/>
      <c r="J58" s="43"/>
      <c r="K58" s="43"/>
      <c r="L58" s="43"/>
      <c r="M58" s="43"/>
      <c r="N58" s="43"/>
      <c r="O58" s="43"/>
      <c r="P58" s="43"/>
      <c r="Q58" s="43"/>
      <c r="R58" s="43"/>
      <c r="S58" s="43"/>
      <c r="T58" s="43"/>
      <c r="U58" s="43"/>
      <c r="V58" s="25"/>
      <c r="W58" s="25"/>
      <c r="X58" s="14"/>
      <c r="AG58" s="2"/>
    </row>
    <row r="59" spans="5:33" s="1" customFormat="1" x14ac:dyDescent="0.25">
      <c r="E59" s="9"/>
      <c r="F59" s="25"/>
      <c r="G59" s="25"/>
      <c r="H59" s="43"/>
      <c r="I59" s="43" t="s">
        <v>34</v>
      </c>
      <c r="J59" s="47"/>
      <c r="K59" s="47"/>
      <c r="L59" s="47"/>
      <c r="M59" s="47"/>
      <c r="N59" s="47"/>
      <c r="O59" s="47"/>
      <c r="P59" s="47"/>
      <c r="Q59" s="47"/>
      <c r="R59" s="47"/>
      <c r="S59" s="95">
        <f>(J21*0.9*0.025)</f>
        <v>4049.1000000000004</v>
      </c>
      <c r="T59" s="96"/>
      <c r="U59" s="43"/>
      <c r="V59" s="25"/>
      <c r="W59" s="25"/>
      <c r="X59" s="14"/>
      <c r="AG59" s="2"/>
    </row>
    <row r="60" spans="5:33" s="1" customFormat="1" x14ac:dyDescent="0.25">
      <c r="E60" s="9"/>
      <c r="F60" s="25"/>
      <c r="G60" s="25"/>
      <c r="H60" s="43"/>
      <c r="I60" s="43" t="s">
        <v>35</v>
      </c>
      <c r="J60" s="47"/>
      <c r="K60" s="47"/>
      <c r="L60" s="47"/>
      <c r="M60" s="47"/>
      <c r="N60" s="47"/>
      <c r="O60" s="47"/>
      <c r="P60" s="47"/>
      <c r="Q60" s="47"/>
      <c r="R60" s="47"/>
      <c r="S60" s="116">
        <f>(J21*0.1*0.15)</f>
        <v>2699.4</v>
      </c>
      <c r="T60" s="117"/>
      <c r="U60" s="43"/>
      <c r="V60" s="25"/>
      <c r="W60" s="25"/>
      <c r="X60" s="14"/>
      <c r="Z60" s="78"/>
      <c r="AA60" s="78"/>
      <c r="AG60" s="2"/>
    </row>
    <row r="61" spans="5:33" s="1" customFormat="1" ht="4.5" customHeight="1" x14ac:dyDescent="0.25">
      <c r="E61" s="9"/>
      <c r="F61" s="25"/>
      <c r="G61" s="25"/>
      <c r="H61" s="43"/>
      <c r="I61" s="43"/>
      <c r="J61" s="43"/>
      <c r="K61" s="43"/>
      <c r="L61" s="43"/>
      <c r="M61" s="43"/>
      <c r="N61" s="43"/>
      <c r="O61" s="43"/>
      <c r="P61" s="43"/>
      <c r="Q61" s="43"/>
      <c r="R61" s="43"/>
      <c r="S61" s="43"/>
      <c r="T61" s="43"/>
      <c r="U61" s="43"/>
      <c r="V61" s="25"/>
      <c r="W61" s="25"/>
      <c r="X61" s="14"/>
      <c r="AG61" s="2"/>
    </row>
    <row r="62" spans="5:33" s="1" customFormat="1" ht="15.75" thickBot="1" x14ac:dyDescent="0.3">
      <c r="E62" s="9"/>
      <c r="F62" s="25"/>
      <c r="G62" s="25"/>
      <c r="H62" s="45"/>
      <c r="I62" s="119" t="s">
        <v>36</v>
      </c>
      <c r="J62" s="119"/>
      <c r="K62" s="119"/>
      <c r="L62" s="119"/>
      <c r="M62" s="119"/>
      <c r="N62" s="119"/>
      <c r="O62" s="119"/>
      <c r="P62" s="119"/>
      <c r="Q62" s="119"/>
      <c r="R62" s="119"/>
      <c r="S62" s="94">
        <f>SUM(S59:T60)</f>
        <v>6748.5</v>
      </c>
      <c r="T62" s="94"/>
      <c r="U62" s="43"/>
      <c r="V62" s="25"/>
      <c r="W62" s="25"/>
      <c r="X62" s="14"/>
      <c r="Y62" s="26"/>
      <c r="AG62" s="2"/>
    </row>
    <row r="63" spans="5:33" s="1" customFormat="1" ht="16.5" customHeight="1" x14ac:dyDescent="0.25">
      <c r="E63" s="9"/>
      <c r="F63" s="25"/>
      <c r="G63" s="25"/>
      <c r="H63" s="43"/>
      <c r="I63" s="43"/>
      <c r="J63" s="43"/>
      <c r="K63" s="43"/>
      <c r="L63" s="43"/>
      <c r="M63" s="43"/>
      <c r="N63" s="43"/>
      <c r="O63" s="43"/>
      <c r="P63" s="43"/>
      <c r="Q63" s="43"/>
      <c r="R63" s="43"/>
      <c r="S63" s="81"/>
      <c r="T63" s="81"/>
      <c r="U63" s="43"/>
      <c r="V63" s="25"/>
      <c r="W63" s="25"/>
      <c r="X63" s="14"/>
      <c r="AG63" s="2"/>
    </row>
    <row r="64" spans="5:33" s="1" customFormat="1" ht="15.75" x14ac:dyDescent="0.25">
      <c r="E64" s="9"/>
      <c r="F64" s="25"/>
      <c r="G64" s="25"/>
      <c r="H64" s="48"/>
      <c r="I64" s="48" t="s">
        <v>37</v>
      </c>
      <c r="J64" s="49"/>
      <c r="K64" s="49"/>
      <c r="L64" s="49"/>
      <c r="M64" s="49"/>
      <c r="N64" s="49"/>
      <c r="O64" s="49"/>
      <c r="P64" s="49"/>
      <c r="Q64" s="49"/>
      <c r="R64" s="80"/>
      <c r="S64" s="91">
        <f>IF((S40-S55-S62)&lt;0,-(S40-S55-S62),0)</f>
        <v>17620.84</v>
      </c>
      <c r="T64" s="92"/>
      <c r="U64" s="43"/>
      <c r="V64" s="25"/>
      <c r="W64" s="25"/>
      <c r="X64" s="14"/>
      <c r="Z64" s="77"/>
      <c r="AG64" s="2"/>
    </row>
    <row r="65" spans="2:33" s="1" customFormat="1" ht="2.25" customHeight="1" x14ac:dyDescent="0.25">
      <c r="E65" s="9"/>
      <c r="F65" s="25"/>
      <c r="G65" s="25"/>
      <c r="H65" s="43"/>
      <c r="I65" s="43"/>
      <c r="J65" s="43"/>
      <c r="K65" s="43"/>
      <c r="L65" s="43"/>
      <c r="M65" s="43"/>
      <c r="N65" s="43"/>
      <c r="O65" s="43"/>
      <c r="P65" s="43"/>
      <c r="Q65" s="43"/>
      <c r="R65" s="43"/>
      <c r="S65" s="43"/>
      <c r="T65" s="43"/>
      <c r="U65" s="43"/>
      <c r="V65" s="25"/>
      <c r="W65" s="25"/>
      <c r="X65" s="14"/>
      <c r="AG65" s="2"/>
    </row>
    <row r="66" spans="2:33" s="1" customFormat="1" ht="15.75" thickBot="1" x14ac:dyDescent="0.3">
      <c r="E66" s="9"/>
      <c r="F66" s="25"/>
      <c r="G66" s="25"/>
      <c r="H66" s="45"/>
      <c r="I66" s="118" t="s">
        <v>38</v>
      </c>
      <c r="J66" s="118"/>
      <c r="K66" s="118"/>
      <c r="L66" s="118"/>
      <c r="M66" s="118"/>
      <c r="N66" s="118"/>
      <c r="O66" s="118"/>
      <c r="P66" s="118"/>
      <c r="Q66" s="118"/>
      <c r="R66" s="118"/>
      <c r="S66" s="115">
        <f>J110-K110</f>
        <v>5550.5645999999979</v>
      </c>
      <c r="T66" s="115"/>
      <c r="U66" s="43"/>
      <c r="V66" s="25"/>
      <c r="W66" s="25"/>
      <c r="X66" s="14"/>
      <c r="AG66" s="2"/>
    </row>
    <row r="67" spans="2:33" s="1" customFormat="1" ht="11.25" customHeight="1" thickTop="1" x14ac:dyDescent="0.25">
      <c r="E67" s="9"/>
      <c r="F67" s="25"/>
      <c r="G67" s="25"/>
      <c r="H67" s="43"/>
      <c r="I67" s="43"/>
      <c r="J67" s="43"/>
      <c r="K67" s="43"/>
      <c r="L67" s="43"/>
      <c r="M67" s="43"/>
      <c r="N67" s="43"/>
      <c r="O67" s="43"/>
      <c r="P67" s="43"/>
      <c r="Q67" s="43"/>
      <c r="R67" s="43"/>
      <c r="S67" s="43"/>
      <c r="T67" s="43"/>
      <c r="U67" s="43"/>
      <c r="V67" s="25"/>
      <c r="W67" s="25"/>
      <c r="X67" s="14"/>
      <c r="AG67" s="2"/>
    </row>
    <row r="68" spans="2:33" s="1" customFormat="1" ht="16.5" customHeight="1" x14ac:dyDescent="0.25">
      <c r="E68" s="27"/>
      <c r="F68" s="28"/>
      <c r="G68" s="28"/>
      <c r="H68" s="50"/>
      <c r="I68" s="50"/>
      <c r="J68" s="50"/>
      <c r="K68" s="50"/>
      <c r="L68" s="50"/>
      <c r="M68" s="50"/>
      <c r="N68" s="50"/>
      <c r="O68" s="50"/>
      <c r="P68" s="50"/>
      <c r="Q68" s="50"/>
      <c r="R68" s="50"/>
      <c r="S68" s="50"/>
      <c r="T68" s="50"/>
      <c r="U68" s="50"/>
      <c r="V68" s="28"/>
      <c r="W68" s="28"/>
      <c r="X68" s="24"/>
      <c r="AG68" s="2"/>
    </row>
    <row r="69" spans="2:33" s="1" customFormat="1" ht="16.5" customHeight="1" x14ac:dyDescent="0.25">
      <c r="H69" s="77"/>
      <c r="I69" s="77"/>
      <c r="AG69" s="2"/>
    </row>
    <row r="70" spans="2:33" s="1" customFormat="1" ht="8.25" customHeight="1" x14ac:dyDescent="0.25">
      <c r="B70" s="70"/>
      <c r="C70" s="76"/>
      <c r="D70" s="76"/>
      <c r="E70" s="76"/>
      <c r="F70" s="76"/>
      <c r="G70" s="76"/>
      <c r="H70" s="76"/>
      <c r="I70" s="76"/>
      <c r="J70" s="76"/>
      <c r="K70" s="76"/>
      <c r="L70" s="76"/>
      <c r="M70" s="76"/>
      <c r="N70" s="76"/>
      <c r="O70" s="76"/>
      <c r="P70" s="76"/>
      <c r="Q70" s="76"/>
      <c r="R70" s="76"/>
      <c r="S70" s="76"/>
      <c r="T70" s="76"/>
      <c r="U70" s="76"/>
      <c r="V70" s="76"/>
      <c r="W70" s="76"/>
      <c r="X70" s="76"/>
      <c r="Y70" s="76"/>
      <c r="Z70" s="76"/>
      <c r="AA70" s="71"/>
      <c r="AG70" s="2"/>
    </row>
    <row r="71" spans="2:33" s="1" customFormat="1" ht="32.25" customHeight="1" x14ac:dyDescent="0.25">
      <c r="B71" s="71"/>
      <c r="C71" s="120" t="str">
        <f>CONCATENATE("It is estimated that ",CHAR(36),ROUND((IF((S40-S55+S66)&gt;0,0,-(($S$40-$S$55+$S$66)/52))),2)," is the effective net contribution required to cover the cost of owning the investment property. This means a mininmum annual capital growth rate of only ",ROUND(IF((($S$40-$S$55+$S$66)*100/$J$23)&gt;0,0,-(($S$40-$S$55+$S$66)*100/$J$23)),2),"% would be enough to produce an overall profit on your rental property investment!")</f>
        <v>It is estimated that $102.34 is the effective net contribution required to cover the cost of owning the investment property. This means a mininmum annual capital growth rate of only 1.33% would be enough to produce an overall profit on your rental property investment!</v>
      </c>
      <c r="D71" s="120"/>
      <c r="E71" s="120"/>
      <c r="F71" s="120"/>
      <c r="G71" s="120"/>
      <c r="H71" s="120"/>
      <c r="I71" s="120"/>
      <c r="J71" s="120"/>
      <c r="K71" s="120"/>
      <c r="L71" s="120"/>
      <c r="M71" s="120"/>
      <c r="N71" s="120"/>
      <c r="O71" s="120"/>
      <c r="P71" s="120"/>
      <c r="Q71" s="120"/>
      <c r="R71" s="120"/>
      <c r="S71" s="120"/>
      <c r="T71" s="120"/>
      <c r="U71" s="120"/>
      <c r="V71" s="120"/>
      <c r="W71" s="120"/>
      <c r="X71" s="120"/>
      <c r="Y71" s="120"/>
      <c r="Z71" s="76"/>
      <c r="AA71" s="71"/>
      <c r="AG71" s="2"/>
    </row>
    <row r="72" spans="2:33" s="1" customFormat="1" ht="6.75" customHeight="1" x14ac:dyDescent="0.25">
      <c r="B72" s="71"/>
      <c r="C72" s="120"/>
      <c r="D72" s="120"/>
      <c r="E72" s="120"/>
      <c r="F72" s="120"/>
      <c r="G72" s="120"/>
      <c r="H72" s="120"/>
      <c r="I72" s="120"/>
      <c r="J72" s="120"/>
      <c r="K72" s="120"/>
      <c r="L72" s="120"/>
      <c r="M72" s="120"/>
      <c r="N72" s="120"/>
      <c r="O72" s="120"/>
      <c r="P72" s="120"/>
      <c r="Q72" s="120"/>
      <c r="R72" s="120"/>
      <c r="S72" s="120"/>
      <c r="T72" s="120"/>
      <c r="U72" s="120"/>
      <c r="V72" s="120"/>
      <c r="W72" s="120"/>
      <c r="X72" s="120"/>
      <c r="Y72" s="120"/>
      <c r="Z72" s="76"/>
      <c r="AA72" s="71"/>
      <c r="AG72" s="2"/>
    </row>
    <row r="73" spans="2:33" s="73" customFormat="1" ht="21.75" customHeight="1" x14ac:dyDescent="0.25">
      <c r="B73" s="71"/>
      <c r="C73" s="120"/>
      <c r="D73" s="120"/>
      <c r="E73" s="120"/>
      <c r="F73" s="120"/>
      <c r="G73" s="120"/>
      <c r="H73" s="120"/>
      <c r="I73" s="120"/>
      <c r="J73" s="120"/>
      <c r="K73" s="120"/>
      <c r="L73" s="120"/>
      <c r="M73" s="120"/>
      <c r="N73" s="120"/>
      <c r="O73" s="120"/>
      <c r="P73" s="120"/>
      <c r="Q73" s="120"/>
      <c r="R73" s="120"/>
      <c r="S73" s="120"/>
      <c r="T73" s="120"/>
      <c r="U73" s="120"/>
      <c r="V73" s="120"/>
      <c r="W73" s="120"/>
      <c r="X73" s="120"/>
      <c r="Y73" s="120"/>
      <c r="Z73" s="76"/>
      <c r="AA73" s="71"/>
      <c r="AG73" s="74"/>
    </row>
    <row r="74" spans="2:33" s="1" customFormat="1" ht="8.25" customHeight="1" x14ac:dyDescent="0.25">
      <c r="B74" s="70"/>
      <c r="C74" s="76"/>
      <c r="D74" s="76"/>
      <c r="E74" s="76"/>
      <c r="F74" s="76"/>
      <c r="G74" s="76"/>
      <c r="H74" s="76"/>
      <c r="I74" s="76"/>
      <c r="J74" s="76"/>
      <c r="K74" s="76"/>
      <c r="L74" s="76"/>
      <c r="M74" s="76"/>
      <c r="N74" s="76"/>
      <c r="O74" s="76"/>
      <c r="P74" s="76"/>
      <c r="Q74" s="76"/>
      <c r="R74" s="76"/>
      <c r="S74" s="76"/>
      <c r="T74" s="76"/>
      <c r="U74" s="76"/>
      <c r="V74" s="76"/>
      <c r="W74" s="76"/>
      <c r="X74" s="76"/>
      <c r="Y74" s="76"/>
      <c r="Z74" s="76"/>
      <c r="AA74" s="71"/>
      <c r="AG74" s="2"/>
    </row>
    <row r="75" spans="2:33" s="1" customFormat="1" ht="16.5" customHeight="1" x14ac:dyDescent="0.25">
      <c r="B75" s="72"/>
      <c r="C75" s="75"/>
      <c r="D75" s="75"/>
      <c r="E75" s="75"/>
      <c r="F75" s="75"/>
      <c r="G75" s="75"/>
      <c r="H75" s="75"/>
      <c r="I75" s="75"/>
      <c r="J75" s="75"/>
      <c r="K75" s="75"/>
      <c r="L75" s="75"/>
      <c r="M75" s="75"/>
      <c r="N75" s="75"/>
      <c r="O75" s="75"/>
      <c r="P75" s="75"/>
      <c r="Q75" s="75"/>
      <c r="R75" s="75"/>
      <c r="S75" s="75"/>
      <c r="T75" s="75"/>
      <c r="U75" s="75"/>
      <c r="V75" s="75"/>
      <c r="W75" s="75"/>
      <c r="X75" s="75"/>
      <c r="Y75" s="75"/>
      <c r="Z75" s="75"/>
      <c r="AA75" s="72"/>
      <c r="AG75" s="2"/>
    </row>
    <row r="76" spans="2:33" s="1" customFormat="1" ht="7.5" customHeight="1" x14ac:dyDescent="0.25">
      <c r="B76" s="69"/>
      <c r="D76" s="30"/>
      <c r="E76" s="30"/>
      <c r="F76" s="30"/>
      <c r="G76" s="30"/>
      <c r="H76" s="30"/>
      <c r="I76" s="30"/>
      <c r="J76" s="30"/>
      <c r="K76" s="30"/>
      <c r="L76" s="30"/>
      <c r="M76" s="30"/>
      <c r="N76" s="30"/>
      <c r="O76" s="30"/>
      <c r="P76" s="30"/>
      <c r="Q76" s="30"/>
      <c r="R76" s="30"/>
      <c r="S76" s="30"/>
      <c r="T76" s="30"/>
      <c r="U76" s="30"/>
      <c r="V76" s="30"/>
      <c r="W76" s="30"/>
      <c r="X76" s="30"/>
      <c r="Y76" s="30"/>
      <c r="Z76" s="29"/>
      <c r="AA76" s="29"/>
      <c r="AG76" s="2"/>
    </row>
    <row r="77" spans="2:33" s="1" customFormat="1" ht="16.5" customHeight="1" x14ac:dyDescent="0.25">
      <c r="B77" s="113" t="s">
        <v>39</v>
      </c>
      <c r="C77" s="113"/>
      <c r="D77" s="113"/>
      <c r="E77" s="113"/>
      <c r="F77" s="113"/>
      <c r="G77" s="113"/>
      <c r="H77" s="113"/>
      <c r="I77" s="113"/>
      <c r="J77" s="113"/>
      <c r="K77" s="113"/>
      <c r="L77" s="113"/>
      <c r="M77" s="113"/>
      <c r="N77" s="113"/>
      <c r="O77" s="113"/>
      <c r="P77" s="113"/>
      <c r="Q77" s="113"/>
      <c r="R77" s="113"/>
      <c r="S77" s="113"/>
      <c r="T77" s="113"/>
      <c r="U77" s="113"/>
      <c r="V77" s="113"/>
      <c r="W77" s="113"/>
      <c r="X77" s="113"/>
      <c r="Y77" s="113"/>
      <c r="Z77" s="113"/>
      <c r="AA77" s="113"/>
      <c r="AG77" s="2"/>
    </row>
    <row r="78" spans="2:33" s="1" customFormat="1" ht="47.25" customHeight="1" x14ac:dyDescent="0.25">
      <c r="B78" s="113"/>
      <c r="C78" s="113"/>
      <c r="D78" s="113"/>
      <c r="E78" s="113"/>
      <c r="F78" s="113"/>
      <c r="G78" s="113"/>
      <c r="H78" s="113"/>
      <c r="I78" s="113"/>
      <c r="J78" s="113"/>
      <c r="K78" s="113"/>
      <c r="L78" s="113"/>
      <c r="M78" s="113"/>
      <c r="N78" s="113"/>
      <c r="O78" s="113"/>
      <c r="P78" s="113"/>
      <c r="Q78" s="113"/>
      <c r="R78" s="113"/>
      <c r="S78" s="113"/>
      <c r="T78" s="113"/>
      <c r="U78" s="113"/>
      <c r="V78" s="113"/>
      <c r="W78" s="113"/>
      <c r="X78" s="113"/>
      <c r="Y78" s="113"/>
      <c r="Z78" s="113"/>
      <c r="AA78" s="113"/>
      <c r="AG78" s="2"/>
    </row>
    <row r="79" spans="2:33" s="1" customFormat="1" ht="3.75" customHeight="1" x14ac:dyDescent="0.25">
      <c r="B79" s="113"/>
      <c r="C79" s="113"/>
      <c r="D79" s="113"/>
      <c r="E79" s="113"/>
      <c r="F79" s="113"/>
      <c r="G79" s="113"/>
      <c r="H79" s="113"/>
      <c r="I79" s="113"/>
      <c r="J79" s="113"/>
      <c r="K79" s="113"/>
      <c r="L79" s="113"/>
      <c r="M79" s="113"/>
      <c r="N79" s="113"/>
      <c r="O79" s="113"/>
      <c r="P79" s="113"/>
      <c r="Q79" s="113"/>
      <c r="R79" s="113"/>
      <c r="S79" s="113"/>
      <c r="T79" s="113"/>
      <c r="U79" s="113"/>
      <c r="V79" s="113"/>
      <c r="W79" s="113"/>
      <c r="X79" s="113"/>
      <c r="Y79" s="113"/>
      <c r="Z79" s="113"/>
      <c r="AA79" s="113"/>
      <c r="AG79" s="2"/>
    </row>
    <row r="80" spans="2:33" s="1" customFormat="1" ht="6.75" customHeight="1" x14ac:dyDescent="0.25">
      <c r="B80" s="113"/>
      <c r="C80" s="113"/>
      <c r="D80" s="113"/>
      <c r="E80" s="113"/>
      <c r="F80" s="113"/>
      <c r="G80" s="113"/>
      <c r="H80" s="113"/>
      <c r="I80" s="113"/>
      <c r="J80" s="113"/>
      <c r="K80" s="113"/>
      <c r="L80" s="113"/>
      <c r="M80" s="113"/>
      <c r="N80" s="113"/>
      <c r="O80" s="113"/>
      <c r="P80" s="113"/>
      <c r="Q80" s="113"/>
      <c r="R80" s="113"/>
      <c r="S80" s="113"/>
      <c r="T80" s="113"/>
      <c r="U80" s="113"/>
      <c r="V80" s="113"/>
      <c r="W80" s="113"/>
      <c r="X80" s="113"/>
      <c r="Y80" s="113"/>
      <c r="Z80" s="113"/>
      <c r="AA80" s="113"/>
      <c r="AG80" s="2"/>
    </row>
    <row r="81" spans="1:33" s="1" customFormat="1" ht="6.75" customHeight="1" x14ac:dyDescent="0.25">
      <c r="B81" s="82"/>
      <c r="C81" s="82"/>
      <c r="D81" s="82"/>
      <c r="E81" s="82"/>
      <c r="F81" s="82"/>
      <c r="G81" s="82"/>
      <c r="H81" s="82"/>
      <c r="I81" s="82"/>
      <c r="J81" s="82"/>
      <c r="K81" s="82"/>
      <c r="L81" s="82"/>
      <c r="M81" s="82"/>
      <c r="N81" s="82"/>
      <c r="O81" s="82"/>
      <c r="P81" s="82"/>
      <c r="Q81" s="82"/>
      <c r="R81" s="82"/>
      <c r="S81" s="82"/>
      <c r="T81" s="82"/>
      <c r="U81" s="82"/>
      <c r="V81" s="82"/>
      <c r="W81" s="82"/>
      <c r="X81" s="82"/>
      <c r="Y81" s="82"/>
      <c r="Z81" s="82"/>
      <c r="AA81" s="82"/>
      <c r="AG81" s="2"/>
    </row>
    <row r="82" spans="1:33" s="1" customFormat="1" ht="6.75" customHeight="1" x14ac:dyDescent="0.25">
      <c r="B82" s="82"/>
      <c r="C82" s="82"/>
      <c r="D82" s="82"/>
      <c r="E82" s="82"/>
      <c r="F82" s="82"/>
      <c r="G82" s="82"/>
      <c r="H82" s="82"/>
      <c r="I82" s="82"/>
      <c r="J82" s="82"/>
      <c r="K82" s="82"/>
      <c r="L82" s="82"/>
      <c r="M82" s="82"/>
      <c r="N82" s="82"/>
      <c r="O82" s="82"/>
      <c r="P82" s="82"/>
      <c r="Q82" s="82"/>
      <c r="R82" s="82"/>
      <c r="S82" s="82"/>
      <c r="T82" s="82"/>
      <c r="U82" s="82"/>
      <c r="V82" s="82"/>
      <c r="W82" s="82"/>
      <c r="X82" s="82"/>
      <c r="Y82" s="82"/>
      <c r="Z82" s="82"/>
      <c r="AA82" s="82"/>
      <c r="AG82" s="2"/>
    </row>
    <row r="83" spans="1:33" s="1" customFormat="1" ht="6.75" customHeight="1" x14ac:dyDescent="0.25">
      <c r="B83" s="82"/>
      <c r="C83" s="82"/>
      <c r="D83" s="82"/>
      <c r="E83" s="82"/>
      <c r="F83" s="82"/>
      <c r="G83" s="82"/>
      <c r="H83" s="82"/>
      <c r="I83" s="82"/>
      <c r="J83" s="82"/>
      <c r="K83" s="82"/>
      <c r="L83" s="82"/>
      <c r="M83" s="82"/>
      <c r="N83" s="82"/>
      <c r="O83" s="82"/>
      <c r="P83" s="82"/>
      <c r="Q83" s="82"/>
      <c r="R83" s="82"/>
      <c r="S83" s="82"/>
      <c r="T83" s="82"/>
      <c r="U83" s="82"/>
      <c r="V83" s="82"/>
      <c r="W83" s="82"/>
      <c r="X83" s="82"/>
      <c r="Y83" s="82"/>
      <c r="Z83" s="82"/>
      <c r="AA83" s="82"/>
      <c r="AG83" s="2"/>
    </row>
    <row r="84" spans="1:33" s="1" customFormat="1" ht="6.75" customHeight="1" x14ac:dyDescent="0.25">
      <c r="B84" s="82"/>
      <c r="C84" s="82"/>
      <c r="D84" s="82"/>
      <c r="E84" s="82"/>
      <c r="F84" s="82"/>
      <c r="G84" s="82"/>
      <c r="H84" s="82"/>
      <c r="I84" s="82"/>
      <c r="J84" s="82"/>
      <c r="K84" s="82"/>
      <c r="L84" s="82"/>
      <c r="M84" s="82"/>
      <c r="N84" s="82"/>
      <c r="O84" s="82"/>
      <c r="P84" s="82"/>
      <c r="Q84" s="82"/>
      <c r="R84" s="82"/>
      <c r="S84" s="82"/>
      <c r="T84" s="82"/>
      <c r="U84" s="82"/>
      <c r="V84" s="82"/>
      <c r="W84" s="82"/>
      <c r="X84" s="82"/>
      <c r="Y84" s="82"/>
      <c r="Z84" s="82"/>
      <c r="AA84" s="82"/>
      <c r="AG84" s="2"/>
    </row>
    <row r="85" spans="1:33" s="1" customFormat="1" ht="6.75" customHeight="1" x14ac:dyDescent="0.25">
      <c r="B85" s="82"/>
      <c r="C85" s="82"/>
      <c r="D85" s="82"/>
      <c r="E85" s="82"/>
      <c r="F85" s="82"/>
      <c r="G85" s="82"/>
      <c r="H85" s="82"/>
      <c r="I85" s="82"/>
      <c r="J85" s="82"/>
      <c r="K85" s="82"/>
      <c r="L85" s="82"/>
      <c r="M85" s="82"/>
      <c r="N85" s="82"/>
      <c r="O85" s="82"/>
      <c r="P85" s="82"/>
      <c r="Q85" s="82"/>
      <c r="R85" s="82"/>
      <c r="S85" s="82"/>
      <c r="T85" s="82"/>
      <c r="U85" s="82"/>
      <c r="V85" s="82"/>
      <c r="W85" s="82"/>
      <c r="X85" s="82"/>
      <c r="Y85" s="82"/>
      <c r="Z85" s="82"/>
      <c r="AA85" s="82"/>
      <c r="AG85" s="2"/>
    </row>
    <row r="86" spans="1:33" s="1" customFormat="1" ht="6.75" customHeight="1" x14ac:dyDescent="0.25">
      <c r="B86" s="82"/>
      <c r="C86" s="82"/>
      <c r="D86" s="82"/>
      <c r="E86" s="82"/>
      <c r="F86" s="82"/>
      <c r="G86" s="82"/>
      <c r="H86" s="82"/>
      <c r="I86" s="82"/>
      <c r="J86" s="82"/>
      <c r="K86" s="82"/>
      <c r="L86" s="82"/>
      <c r="M86" s="82"/>
      <c r="N86" s="82"/>
      <c r="O86" s="82"/>
      <c r="P86" s="82"/>
      <c r="Q86" s="82"/>
      <c r="R86" s="82"/>
      <c r="S86" s="82"/>
      <c r="T86" s="82"/>
      <c r="U86" s="82"/>
      <c r="V86" s="82"/>
      <c r="W86" s="82"/>
      <c r="X86" s="82"/>
      <c r="Y86" s="82"/>
      <c r="Z86" s="82"/>
      <c r="AA86" s="82"/>
      <c r="AG86" s="2"/>
    </row>
    <row r="87" spans="1:33" s="1" customFormat="1" ht="6.75" customHeight="1" x14ac:dyDescent="0.25">
      <c r="B87" s="82"/>
      <c r="C87" s="82"/>
      <c r="D87" s="82"/>
      <c r="E87" s="82"/>
      <c r="F87" s="82"/>
      <c r="G87" s="82"/>
      <c r="H87" s="82"/>
      <c r="I87" s="82"/>
      <c r="J87" s="82"/>
      <c r="K87" s="82"/>
      <c r="L87" s="82"/>
      <c r="M87" s="82"/>
      <c r="N87" s="82"/>
      <c r="O87" s="82"/>
      <c r="P87" s="82"/>
      <c r="Q87" s="82"/>
      <c r="R87" s="82"/>
      <c r="S87" s="82"/>
      <c r="T87" s="82"/>
      <c r="U87" s="82"/>
      <c r="V87" s="82"/>
      <c r="W87" s="82"/>
      <c r="X87" s="82"/>
      <c r="Y87" s="82"/>
      <c r="Z87" s="82"/>
      <c r="AA87" s="82"/>
      <c r="AG87" s="2"/>
    </row>
    <row r="88" spans="1:33" s="1" customFormat="1" ht="6.75" customHeight="1" x14ac:dyDescent="0.25">
      <c r="B88" s="82"/>
      <c r="C88" s="82"/>
      <c r="D88" s="82"/>
      <c r="E88" s="82"/>
      <c r="F88" s="82"/>
      <c r="G88" s="82"/>
      <c r="H88" s="82"/>
      <c r="I88" s="82"/>
      <c r="J88" s="82"/>
      <c r="K88" s="82"/>
      <c r="L88" s="82"/>
      <c r="M88" s="82"/>
      <c r="N88" s="82"/>
      <c r="O88" s="82"/>
      <c r="P88" s="82"/>
      <c r="Q88" s="82"/>
      <c r="R88" s="82"/>
      <c r="S88" s="82"/>
      <c r="T88" s="82"/>
      <c r="U88" s="82"/>
      <c r="V88" s="82"/>
      <c r="W88" s="82"/>
      <c r="X88" s="82"/>
      <c r="Y88" s="82"/>
      <c r="Z88" s="82"/>
      <c r="AA88" s="82"/>
      <c r="AG88" s="2"/>
    </row>
    <row r="89" spans="1:33" s="1" customFormat="1" ht="6.75" customHeight="1" x14ac:dyDescent="0.25">
      <c r="B89" s="82"/>
      <c r="C89" s="82"/>
      <c r="D89" s="82"/>
      <c r="E89" s="82"/>
      <c r="F89" s="82"/>
      <c r="G89" s="82"/>
      <c r="H89" s="82"/>
      <c r="I89" s="82"/>
      <c r="J89" s="82"/>
      <c r="K89" s="82"/>
      <c r="L89" s="82"/>
      <c r="M89" s="82"/>
      <c r="N89" s="82"/>
      <c r="O89" s="82"/>
      <c r="P89" s="82"/>
      <c r="Q89" s="82"/>
      <c r="R89" s="82"/>
      <c r="S89" s="82"/>
      <c r="T89" s="82"/>
      <c r="U89" s="82"/>
      <c r="V89" s="82"/>
      <c r="W89" s="82"/>
      <c r="X89" s="82"/>
      <c r="Y89" s="82"/>
      <c r="Z89" s="82"/>
      <c r="AA89" s="82"/>
      <c r="AG89" s="2"/>
    </row>
    <row r="90" spans="1:33" s="1" customFormat="1" ht="15" customHeight="1" x14ac:dyDescent="0.25">
      <c r="B90" s="40"/>
      <c r="C90" s="40"/>
      <c r="D90" s="40"/>
      <c r="E90" s="40"/>
      <c r="F90" s="40"/>
      <c r="G90" s="40"/>
      <c r="H90" s="40"/>
      <c r="I90" s="40"/>
      <c r="J90" s="40"/>
      <c r="K90" s="40"/>
      <c r="L90" s="40"/>
      <c r="M90" s="40"/>
      <c r="N90" s="40"/>
      <c r="O90" s="40"/>
      <c r="P90" s="40"/>
      <c r="Q90" s="40"/>
      <c r="R90" s="40"/>
      <c r="S90" s="40"/>
      <c r="T90" s="40"/>
      <c r="U90" s="40"/>
      <c r="V90" s="40"/>
      <c r="W90" s="40"/>
      <c r="X90" s="40"/>
      <c r="Y90" s="40"/>
      <c r="Z90" s="40"/>
      <c r="AA90" s="40"/>
      <c r="AG90" s="2"/>
    </row>
    <row r="91" spans="1:33" s="1" customFormat="1" ht="9.75" customHeight="1" x14ac:dyDescent="0.25">
      <c r="C91" s="39"/>
      <c r="AG91" s="2"/>
    </row>
    <row r="92" spans="1:33" ht="15" customHeight="1" x14ac:dyDescent="0.25">
      <c r="A92" s="97" t="s">
        <v>57</v>
      </c>
      <c r="B92" s="97"/>
      <c r="C92" s="97"/>
      <c r="D92" s="97"/>
      <c r="E92" s="97"/>
      <c r="F92" s="97"/>
      <c r="G92" s="97"/>
      <c r="H92" s="97"/>
      <c r="I92" s="97"/>
      <c r="J92" s="97"/>
      <c r="K92" s="97"/>
      <c r="L92" s="97"/>
      <c r="M92" s="97"/>
      <c r="N92" s="97"/>
      <c r="O92" s="97"/>
      <c r="P92" s="97"/>
      <c r="Q92" s="97"/>
      <c r="R92" s="97"/>
      <c r="S92" s="97"/>
      <c r="T92" s="97"/>
      <c r="U92" s="97"/>
      <c r="V92" s="97"/>
      <c r="W92" s="97"/>
      <c r="X92" s="97"/>
      <c r="Y92" s="97"/>
      <c r="Z92" s="97"/>
      <c r="AA92" s="97"/>
      <c r="AB92" s="97"/>
      <c r="AC92" s="97"/>
      <c r="AD92" s="97"/>
      <c r="AE92" s="97"/>
      <c r="AF92" s="97"/>
      <c r="AG92" s="97"/>
    </row>
    <row r="93" spans="1:33" x14ac:dyDescent="0.25">
      <c r="A93" s="97"/>
      <c r="B93" s="97"/>
      <c r="C93" s="97"/>
      <c r="D93" s="97"/>
      <c r="E93" s="97"/>
      <c r="F93" s="97"/>
      <c r="G93" s="97"/>
      <c r="H93" s="97"/>
      <c r="I93" s="97"/>
      <c r="J93" s="97"/>
      <c r="K93" s="97"/>
      <c r="L93" s="97"/>
      <c r="M93" s="97"/>
      <c r="N93" s="97"/>
      <c r="O93" s="97"/>
      <c r="P93" s="97"/>
      <c r="Q93" s="97"/>
      <c r="R93" s="97"/>
      <c r="S93" s="97"/>
      <c r="T93" s="97"/>
      <c r="U93" s="97"/>
      <c r="V93" s="97"/>
      <c r="W93" s="97"/>
      <c r="X93" s="97"/>
      <c r="Y93" s="97"/>
      <c r="Z93" s="97"/>
      <c r="AA93" s="97"/>
      <c r="AB93" s="97"/>
      <c r="AC93" s="97"/>
      <c r="AD93" s="97"/>
      <c r="AE93" s="97"/>
      <c r="AF93" s="97"/>
      <c r="AG93" s="97"/>
    </row>
    <row r="94" spans="1:33" x14ac:dyDescent="0.25">
      <c r="A94" s="97"/>
      <c r="B94" s="97"/>
      <c r="C94" s="97"/>
      <c r="D94" s="97"/>
      <c r="E94" s="97"/>
      <c r="F94" s="97"/>
      <c r="G94" s="97"/>
      <c r="H94" s="97"/>
      <c r="I94" s="97"/>
      <c r="J94" s="97"/>
      <c r="K94" s="97"/>
      <c r="L94" s="97"/>
      <c r="M94" s="97"/>
      <c r="N94" s="97"/>
      <c r="O94" s="97"/>
      <c r="P94" s="97"/>
      <c r="Q94" s="97"/>
      <c r="R94" s="97"/>
      <c r="S94" s="97"/>
      <c r="T94" s="97"/>
      <c r="U94" s="97"/>
      <c r="V94" s="97"/>
      <c r="W94" s="97"/>
      <c r="X94" s="97"/>
      <c r="Y94" s="97"/>
      <c r="Z94" s="97"/>
      <c r="AA94" s="97"/>
      <c r="AB94" s="97"/>
      <c r="AC94" s="97"/>
      <c r="AD94" s="97"/>
      <c r="AE94" s="97"/>
      <c r="AF94" s="97"/>
      <c r="AG94" s="97"/>
    </row>
    <row r="95" spans="1:33" ht="15" hidden="1" customHeight="1" x14ac:dyDescent="0.25"/>
    <row r="96" spans="1:33" ht="15" hidden="1" customHeight="1" x14ac:dyDescent="0.25"/>
    <row r="97" spans="10:21" ht="15" hidden="1" customHeight="1" x14ac:dyDescent="0.25"/>
    <row r="98" spans="10:21" ht="15" hidden="1" customHeight="1" x14ac:dyDescent="0.25"/>
    <row r="99" spans="10:21" ht="15" hidden="1" customHeight="1" x14ac:dyDescent="0.25"/>
    <row r="100" spans="10:21" ht="15" hidden="1" customHeight="1" x14ac:dyDescent="0.25"/>
    <row r="101" spans="10:21" ht="15" hidden="1" customHeight="1" x14ac:dyDescent="0.25"/>
    <row r="102" spans="10:21" ht="15" hidden="1" customHeight="1" x14ac:dyDescent="0.25"/>
    <row r="103" spans="10:21" ht="15" hidden="1" customHeight="1" x14ac:dyDescent="0.25">
      <c r="J103" s="33">
        <v>0</v>
      </c>
      <c r="K103" s="33"/>
      <c r="L103" s="31" t="s">
        <v>40</v>
      </c>
      <c r="P103" s="34" t="s">
        <v>41</v>
      </c>
      <c r="U103" s="31" t="s">
        <v>42</v>
      </c>
    </row>
    <row r="104" spans="10:21" ht="15" hidden="1" customHeight="1" x14ac:dyDescent="0.25">
      <c r="J104" s="33">
        <v>0.15</v>
      </c>
      <c r="K104" s="33"/>
      <c r="L104" s="31" t="s">
        <v>43</v>
      </c>
      <c r="P104" s="35">
        <v>0.15</v>
      </c>
      <c r="U104" s="31" t="s">
        <v>44</v>
      </c>
    </row>
    <row r="105" spans="10:21" ht="15" hidden="1" customHeight="1" x14ac:dyDescent="0.25">
      <c r="J105" s="33">
        <v>0.315</v>
      </c>
      <c r="K105" s="33"/>
      <c r="L105" s="31" t="s">
        <v>45</v>
      </c>
      <c r="P105" s="35" t="s">
        <v>46</v>
      </c>
      <c r="U105" s="31" t="s">
        <v>47</v>
      </c>
    </row>
    <row r="106" spans="10:21" ht="15" hidden="1" customHeight="1" x14ac:dyDescent="0.25">
      <c r="J106" s="33">
        <v>0.38500000000000001</v>
      </c>
      <c r="K106" s="33"/>
      <c r="L106" s="31" t="s">
        <v>48</v>
      </c>
      <c r="P106" s="36" t="s">
        <v>49</v>
      </c>
      <c r="U106" s="31" t="s">
        <v>50</v>
      </c>
    </row>
    <row r="107" spans="10:21" ht="15" hidden="1" customHeight="1" x14ac:dyDescent="0.25">
      <c r="J107" s="33">
        <v>0.46500000000000002</v>
      </c>
      <c r="K107" s="33"/>
      <c r="L107" s="31" t="s">
        <v>51</v>
      </c>
      <c r="P107" s="36" t="s">
        <v>52</v>
      </c>
      <c r="U107" s="31" t="s">
        <v>53</v>
      </c>
    </row>
    <row r="108" spans="10:21" ht="15" hidden="1" customHeight="1" x14ac:dyDescent="0.25"/>
    <row r="109" spans="10:21" ht="15" hidden="1" customHeight="1" x14ac:dyDescent="0.25">
      <c r="J109" s="31" t="s">
        <v>54</v>
      </c>
      <c r="K109" s="31" t="s">
        <v>55</v>
      </c>
      <c r="M109" s="31" t="s">
        <v>56</v>
      </c>
    </row>
    <row r="110" spans="10:21" ht="15" hidden="1" customHeight="1" x14ac:dyDescent="0.25">
      <c r="J110" s="31">
        <f>IF(T19&lt;6000,S64*0,IF(T19&lt;37001,((T19-6000)*0.15),IF(T19&lt;80001,((T19-37000)*0.315)+4650,IF(T19&lt;180001,((T19-80000)*0.385)+17550,IF(T19&gt;180000,((T19-180000)*0.465)+54550,"")))))</f>
        <v>18195</v>
      </c>
      <c r="K110" s="31">
        <f>IF(M110&lt;6000,S64*0,IF(M110&lt;37001,((M110-6000)*0.15),IF(M110&lt;80001,((M110-37000)*0.315)+4650,IF(M110&lt;180001,((M110-80000)*0.385)+17550,IF(M110&gt;180000,((M110-180000)*0.465)+54550,"")))))</f>
        <v>12644.435400000002</v>
      </c>
      <c r="M110" s="31">
        <f>IF(T19-S64&lt;0,0,T19-S64)</f>
        <v>62379.16</v>
      </c>
    </row>
    <row r="111" spans="10:21" ht="15" hidden="1" customHeight="1" x14ac:dyDescent="0.25"/>
    <row r="112" spans="10:21" ht="15" hidden="1" customHeight="1" x14ac:dyDescent="0.25"/>
    <row r="113" spans="19:20" ht="15" customHeight="1" x14ac:dyDescent="0.25">
      <c r="T113" s="37"/>
    </row>
    <row r="114" spans="19:20" ht="15" customHeight="1" x14ac:dyDescent="0.25">
      <c r="S114" s="37"/>
    </row>
    <row r="115" spans="19:20" ht="15" customHeight="1" x14ac:dyDescent="0.25"/>
    <row r="116" spans="19:20" ht="15" customHeight="1" x14ac:dyDescent="0.25"/>
    <row r="117" spans="19:20" ht="15" customHeight="1" x14ac:dyDescent="0.25"/>
    <row r="118" spans="19:20" ht="15" customHeight="1" x14ac:dyDescent="0.25"/>
    <row r="119" spans="19:20" ht="15" customHeight="1" x14ac:dyDescent="0.25"/>
    <row r="120" spans="19:20" ht="15" customHeight="1" x14ac:dyDescent="0.25"/>
    <row r="121" spans="19:20" ht="15" customHeight="1" x14ac:dyDescent="0.25"/>
    <row r="122" spans="19:20" ht="15" customHeight="1" x14ac:dyDescent="0.25"/>
    <row r="123" spans="19:20" ht="15" customHeight="1" x14ac:dyDescent="0.25"/>
    <row r="124" spans="19:20" ht="15" customHeight="1" x14ac:dyDescent="0.25"/>
    <row r="125" spans="19:20" ht="15" customHeight="1" x14ac:dyDescent="0.25"/>
    <row r="126" spans="19:20" ht="15" customHeight="1" x14ac:dyDescent="0.25"/>
    <row r="127" spans="19:20" ht="15" customHeight="1" x14ac:dyDescent="0.25"/>
    <row r="128" spans="19:20"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row r="181" ht="15" customHeight="1" x14ac:dyDescent="0.25"/>
    <row r="182" ht="15" customHeight="1" x14ac:dyDescent="0.25"/>
    <row r="183" ht="15" customHeight="1" x14ac:dyDescent="0.25"/>
    <row r="184" ht="15" customHeight="1" x14ac:dyDescent="0.25"/>
    <row r="185" ht="15" customHeight="1" x14ac:dyDescent="0.25"/>
    <row r="186" ht="15" customHeight="1" x14ac:dyDescent="0.25"/>
    <row r="187" ht="15" customHeight="1" x14ac:dyDescent="0.25"/>
    <row r="188" ht="15" customHeight="1" x14ac:dyDescent="0.25"/>
    <row r="189" ht="15" customHeight="1" x14ac:dyDescent="0.25"/>
    <row r="190" ht="15" customHeight="1" x14ac:dyDescent="0.25"/>
    <row r="191" ht="15" customHeight="1" x14ac:dyDescent="0.25"/>
    <row r="192" ht="15" customHeight="1" x14ac:dyDescent="0.25"/>
    <row r="193" ht="15" customHeight="1" x14ac:dyDescent="0.25"/>
    <row r="194" ht="15" customHeight="1" x14ac:dyDescent="0.25"/>
    <row r="195" ht="15" customHeight="1" x14ac:dyDescent="0.25"/>
    <row r="196" ht="15" customHeight="1" x14ac:dyDescent="0.25"/>
    <row r="197" ht="15" customHeight="1" x14ac:dyDescent="0.25"/>
    <row r="198" ht="15" customHeight="1" x14ac:dyDescent="0.25"/>
    <row r="199" ht="15" customHeight="1" x14ac:dyDescent="0.25"/>
    <row r="200" ht="15" customHeight="1" x14ac:dyDescent="0.25"/>
    <row r="201" ht="15" customHeight="1" x14ac:dyDescent="0.25"/>
    <row r="202" ht="15" customHeight="1" x14ac:dyDescent="0.25"/>
    <row r="203" ht="15" customHeight="1" x14ac:dyDescent="0.25"/>
    <row r="204" ht="15" customHeight="1" x14ac:dyDescent="0.25"/>
    <row r="205" ht="15" customHeight="1" x14ac:dyDescent="0.25"/>
    <row r="206" ht="15" customHeight="1" x14ac:dyDescent="0.25"/>
    <row r="207" ht="15" customHeight="1" x14ac:dyDescent="0.25"/>
    <row r="208" ht="15" customHeight="1" x14ac:dyDescent="0.25"/>
    <row r="209" ht="15" customHeight="1" x14ac:dyDescent="0.25"/>
    <row r="210" ht="15" customHeight="1" x14ac:dyDescent="0.25"/>
    <row r="211" ht="15" customHeight="1" x14ac:dyDescent="0.25"/>
    <row r="212" ht="15" customHeight="1" x14ac:dyDescent="0.25"/>
    <row r="213" ht="15" customHeight="1" x14ac:dyDescent="0.25"/>
    <row r="214" ht="15" customHeight="1" x14ac:dyDescent="0.25"/>
    <row r="215" ht="15" customHeight="1" x14ac:dyDescent="0.25"/>
    <row r="216" ht="15" customHeight="1" x14ac:dyDescent="0.25"/>
    <row r="217" ht="15" customHeight="1" x14ac:dyDescent="0.25"/>
    <row r="218" ht="15" customHeight="1" x14ac:dyDescent="0.25"/>
    <row r="219" ht="15" customHeight="1" x14ac:dyDescent="0.25"/>
    <row r="220" ht="15" customHeight="1" x14ac:dyDescent="0.25"/>
    <row r="221" ht="15" customHeight="1" x14ac:dyDescent="0.25"/>
    <row r="222" ht="15" customHeight="1" x14ac:dyDescent="0.25"/>
    <row r="223" ht="15" customHeight="1" x14ac:dyDescent="0.25"/>
    <row r="224" ht="15" customHeight="1" x14ac:dyDescent="0.25"/>
    <row r="225" ht="15" customHeight="1" x14ac:dyDescent="0.25"/>
    <row r="226" ht="15" customHeight="1" x14ac:dyDescent="0.25"/>
    <row r="227" ht="15" customHeight="1" x14ac:dyDescent="0.25"/>
    <row r="228" ht="15" customHeight="1" x14ac:dyDescent="0.25"/>
    <row r="229" ht="15" customHeight="1" x14ac:dyDescent="0.25"/>
    <row r="230" ht="15" customHeight="1" x14ac:dyDescent="0.25"/>
    <row r="231" ht="15" customHeight="1" x14ac:dyDescent="0.25"/>
    <row r="232" ht="15" customHeight="1" x14ac:dyDescent="0.25"/>
    <row r="233" ht="15" customHeight="1" x14ac:dyDescent="0.25"/>
    <row r="234" ht="15" customHeight="1" x14ac:dyDescent="0.25"/>
    <row r="235" ht="15" customHeight="1" x14ac:dyDescent="0.25"/>
    <row r="236" ht="15" customHeight="1" x14ac:dyDescent="0.25"/>
    <row r="237" ht="15" customHeight="1" x14ac:dyDescent="0.25"/>
    <row r="238" ht="15" customHeight="1" x14ac:dyDescent="0.25"/>
    <row r="239" ht="15" customHeight="1" x14ac:dyDescent="0.25"/>
    <row r="240" ht="15" customHeight="1" x14ac:dyDescent="0.25"/>
    <row r="241" ht="15" customHeight="1" x14ac:dyDescent="0.25"/>
    <row r="242" ht="15" customHeight="1" x14ac:dyDescent="0.25"/>
    <row r="243" ht="15" customHeight="1" x14ac:dyDescent="0.25"/>
    <row r="244" ht="15" customHeight="1" x14ac:dyDescent="0.25"/>
    <row r="245" ht="15" customHeight="1" x14ac:dyDescent="0.25"/>
    <row r="246" ht="15" customHeight="1" x14ac:dyDescent="0.25"/>
    <row r="247" ht="15" customHeight="1" x14ac:dyDescent="0.25"/>
    <row r="248" ht="15" customHeight="1" x14ac:dyDescent="0.25"/>
    <row r="249" ht="15" customHeight="1" x14ac:dyDescent="0.25"/>
    <row r="250" ht="15" customHeight="1" x14ac:dyDescent="0.25"/>
    <row r="251" ht="15" customHeight="1" x14ac:dyDescent="0.25"/>
    <row r="252" ht="15" customHeight="1" x14ac:dyDescent="0.25"/>
    <row r="253" ht="15" customHeight="1" x14ac:dyDescent="0.25"/>
    <row r="254" ht="15" customHeight="1" x14ac:dyDescent="0.25"/>
  </sheetData>
  <sheetProtection selectLockedCells="1"/>
  <mergeCells count="41">
    <mergeCell ref="B2:AA6"/>
    <mergeCell ref="J28:K28"/>
    <mergeCell ref="J26:K26"/>
    <mergeCell ref="S47:T47"/>
    <mergeCell ref="S48:T48"/>
    <mergeCell ref="J19:K19"/>
    <mergeCell ref="J21:K21"/>
    <mergeCell ref="J23:K23"/>
    <mergeCell ref="I40:R40"/>
    <mergeCell ref="S40:T40"/>
    <mergeCell ref="B7:AA7"/>
    <mergeCell ref="S44:T44"/>
    <mergeCell ref="S45:T45"/>
    <mergeCell ref="S46:T46"/>
    <mergeCell ref="F17:K17"/>
    <mergeCell ref="G13:I13"/>
    <mergeCell ref="A92:AG94"/>
    <mergeCell ref="R29:W29"/>
    <mergeCell ref="R23:W23"/>
    <mergeCell ref="T19:W19"/>
    <mergeCell ref="R24:W28"/>
    <mergeCell ref="S38:T38"/>
    <mergeCell ref="B77:AA80"/>
    <mergeCell ref="F23:I23"/>
    <mergeCell ref="S66:T66"/>
    <mergeCell ref="S60:T60"/>
    <mergeCell ref="I66:R66"/>
    <mergeCell ref="I62:R62"/>
    <mergeCell ref="C71:Y73"/>
    <mergeCell ref="I55:R55"/>
    <mergeCell ref="S52:T52"/>
    <mergeCell ref="S53:T53"/>
    <mergeCell ref="T13:V13"/>
    <mergeCell ref="K13:R13"/>
    <mergeCell ref="S64:T64"/>
    <mergeCell ref="S49:T49"/>
    <mergeCell ref="S62:T62"/>
    <mergeCell ref="S59:T59"/>
    <mergeCell ref="S55:T55"/>
    <mergeCell ref="S51:T51"/>
    <mergeCell ref="S50:T50"/>
  </mergeCells>
  <printOptions horizontalCentered="1" verticalCentered="1"/>
  <pageMargins left="0.70866141732283472" right="0.70866141732283472" top="0.74803149606299213" bottom="0.74803149606299213" header="0.31496062992125984" footer="0.31496062992125984"/>
  <pageSetup paperSize="9" scale="6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Invest_Prop_Calculator</vt: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Sanshea Maria Lisle</dc:creator>
  <cp:lastModifiedBy>Ben Hart</cp:lastModifiedBy>
  <dcterms:created xsi:type="dcterms:W3CDTF">2011-08-20T04:18:09Z</dcterms:created>
  <dcterms:modified xsi:type="dcterms:W3CDTF">2019-05-28T02:28:33Z</dcterms:modified>
</cp:coreProperties>
</file>