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MP.LOCAL\Profile\Redirect\hart\Desktop\Rebranded Resources\"/>
    </mc:Choice>
  </mc:AlternateContent>
  <bookViews>
    <workbookView showHorizontalScroll="0" xWindow="4785" yWindow="-15" windowWidth="4770" windowHeight="4290" tabRatio="782"/>
  </bookViews>
  <sheets>
    <sheet name="INFO" sheetId="40734" r:id="rId1"/>
    <sheet name="INPUT" sheetId="1" r:id="rId2"/>
    <sheet name="OUTPUT" sheetId="40732" r:id="rId3"/>
    <sheet name="EXAMPLE" sheetId="40733" r:id="rId4"/>
    <sheet name="CALCULATION" sheetId="20" state="hidden" r:id="rId5"/>
  </sheets>
  <definedNames>
    <definedName name="_xlnm.Print_Area" localSheetId="3">EXAMPLE!$B$1:$K$52</definedName>
    <definedName name="_xlnm.Print_Area" localSheetId="1">INPUT!$B$2:$G$14</definedName>
    <definedName name="_xlnm.Print_Area" localSheetId="2">OUTPUT!$B$1:$K$55</definedName>
  </definedNames>
  <calcPr calcId="152511"/>
</workbook>
</file>

<file path=xl/calcChain.xml><?xml version="1.0" encoding="utf-8"?>
<calcChain xmlns="http://schemas.openxmlformats.org/spreadsheetml/2006/main">
  <c r="C3" i="20" l="1"/>
  <c r="C4" i="20" s="1"/>
  <c r="C5" i="20"/>
  <c r="H26" i="40732" s="1"/>
  <c r="B1" i="40732"/>
  <c r="B2" i="40732"/>
  <c r="H5" i="40732"/>
  <c r="H6" i="40732"/>
  <c r="H7" i="40732"/>
  <c r="H9" i="40732"/>
  <c r="H10" i="40732"/>
  <c r="D15" i="40732"/>
  <c r="F15" i="40732" s="1"/>
  <c r="E15" i="40732"/>
  <c r="E16" i="40732"/>
  <c r="E17" i="40732"/>
  <c r="E18" i="40732"/>
  <c r="E19" i="40732"/>
  <c r="E20" i="40732"/>
  <c r="E21" i="40732"/>
  <c r="E22" i="40732"/>
  <c r="E23" i="40732"/>
  <c r="E24" i="40732"/>
  <c r="D16" i="40732" l="1"/>
  <c r="G15" i="40732"/>
  <c r="H15" i="40732" s="1"/>
  <c r="I15" i="40732" l="1"/>
  <c r="J15" i="40732" s="1"/>
  <c r="D17" i="40732"/>
  <c r="F16" i="40732"/>
  <c r="G16" i="40732"/>
  <c r="H16" i="40732" l="1"/>
  <c r="I16" i="40732"/>
  <c r="J16" i="40732" s="1"/>
  <c r="F17" i="40732"/>
  <c r="G17" i="40732"/>
  <c r="D18" i="40732"/>
  <c r="F18" i="40732" l="1"/>
  <c r="G18" i="40732"/>
  <c r="D19" i="40732"/>
  <c r="I17" i="40732"/>
  <c r="J17" i="40732" s="1"/>
  <c r="H17" i="40732"/>
  <c r="G19" i="40732" l="1"/>
  <c r="F19" i="40732"/>
  <c r="D20" i="40732"/>
  <c r="H18" i="40732"/>
  <c r="I18" i="40732"/>
  <c r="J18" i="40732" s="1"/>
  <c r="H19" i="40732" l="1"/>
  <c r="I19" i="40732"/>
  <c r="J19" i="40732" s="1"/>
  <c r="G20" i="40732"/>
  <c r="F20" i="40732"/>
  <c r="D21" i="40732"/>
  <c r="H20" i="40732" l="1"/>
  <c r="I20" i="40732"/>
  <c r="J20" i="40732" s="1"/>
  <c r="F21" i="40732"/>
  <c r="G21" i="40732"/>
  <c r="D22" i="40732"/>
  <c r="F22" i="40732" l="1"/>
  <c r="G22" i="40732"/>
  <c r="D23" i="40732"/>
  <c r="H21" i="40732"/>
  <c r="I21" i="40732"/>
  <c r="J21" i="40732" s="1"/>
  <c r="H22" i="40732" l="1"/>
  <c r="I22" i="40732"/>
  <c r="J22" i="40732" s="1"/>
  <c r="D24" i="40732"/>
  <c r="F23" i="40732"/>
  <c r="G23" i="40732"/>
  <c r="H23" i="40732" l="1"/>
  <c r="I23" i="40732"/>
  <c r="J23" i="40732" s="1"/>
  <c r="G24" i="40732"/>
  <c r="F24" i="40732"/>
  <c r="H24" i="40732" l="1"/>
  <c r="I24" i="40732"/>
  <c r="J24" i="40732" s="1"/>
</calcChain>
</file>

<file path=xl/sharedStrings.xml><?xml version="1.0" encoding="utf-8"?>
<sst xmlns="http://schemas.openxmlformats.org/spreadsheetml/2006/main" count="71" uniqueCount="39">
  <si>
    <t xml:space="preserve">BREAK-EVEN ANALYSIS </t>
  </si>
  <si>
    <t>Gross profit as a % of Sales =</t>
  </si>
  <si>
    <t>Other  Expenses as a % of Sales =</t>
  </si>
  <si>
    <t>Fixed Expenses per year =</t>
  </si>
  <si>
    <t>INPUT FORM</t>
  </si>
  <si>
    <t>DATE:</t>
  </si>
  <si>
    <t>SAMPLE PTY LIMITED</t>
  </si>
  <si>
    <t>CALCULATIONS</t>
  </si>
  <si>
    <t>Break-even sales</t>
  </si>
  <si>
    <t>TOTAL</t>
  </si>
  <si>
    <t>FIXED</t>
  </si>
  <si>
    <t>COST OF</t>
  </si>
  <si>
    <t>OTHER</t>
  </si>
  <si>
    <t xml:space="preserve">VARIABLE </t>
  </si>
  <si>
    <t>PROFIT OR</t>
  </si>
  <si>
    <t>NO.</t>
  </si>
  <si>
    <t>SALES</t>
  </si>
  <si>
    <t>(LOSS)</t>
  </si>
  <si>
    <t xml:space="preserve">THE BREAK-EVEN POINT IS </t>
  </si>
  <si>
    <t>Other Expenses as a % of Sales =</t>
  </si>
  <si>
    <t>Gross Profit as a % of Sales =</t>
  </si>
  <si>
    <t>Expected Annual Sales</t>
  </si>
  <si>
    <t>Highest =</t>
  </si>
  <si>
    <t>Lowest =</t>
  </si>
  <si>
    <t>(SAMPLE REPORT ONLY)</t>
  </si>
  <si>
    <t>Purpose</t>
  </si>
  <si>
    <t>To calculate the sales volume required to cover all operating costs, both fixed and variable.</t>
  </si>
  <si>
    <t>Steps</t>
  </si>
  <si>
    <t/>
  </si>
  <si>
    <t>EXPENSES</t>
  </si>
  <si>
    <t xml:space="preserve">The document and graph is now ready to print - OUTPUT.  </t>
  </si>
  <si>
    <t>NOTE: To just print the graph, select the graph then print.</t>
  </si>
  <si>
    <t>This worksheet and linked graph illustrates the point where no profit or loss results and how variations</t>
  </si>
  <si>
    <t>of sales and/or expenses, give varying results to profit or loss.</t>
  </si>
  <si>
    <t>BREAK EVEN ANALYSIS</t>
  </si>
  <si>
    <t>The graph will automatically be updated.</t>
  </si>
  <si>
    <t>Break Even.xls</t>
  </si>
  <si>
    <t>Enter name, date and other requested data on the INPUT tab.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</si>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</sst>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&quot;$&quot;\-#,##0"/>
    <numFmt numFmtId="165" formatCode="d\ mmmm\ yyyy"/>
    <numFmt numFmtId="166" formatCode="#,###\ ;\(#,###\)\ 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venir"/>
      <family val="2"/>
    </font>
    <font>
      <b/>
      <sz val="16"/>
      <name val="Avenir"/>
      <family val="2"/>
    </font>
    <font>
      <sz val="11"/>
      <name val="Avenir"/>
      <family val="2"/>
    </font>
    <font>
      <b/>
      <sz val="11"/>
      <name val="Avenir"/>
      <family val="2"/>
    </font>
    <font>
      <sz val="12"/>
      <name val="Avenir"/>
      <family val="2"/>
    </font>
    <font>
      <sz val="12"/>
      <name val="Arial"/>
      <family val="2"/>
    </font>
    <font>
      <b/>
      <sz val="12"/>
      <name val="Avenir"/>
      <family val="2"/>
    </font>
    <font>
      <b/>
      <sz val="14"/>
      <name val="Avenir"/>
      <family val="2"/>
    </font>
    <font>
      <b/>
      <sz val="18"/>
      <name val="Avenir"/>
      <family val="2"/>
    </font>
    <font>
      <b/>
      <sz val="10"/>
      <color indexed="12"/>
      <name val="Avenir"/>
      <family val="2"/>
    </font>
    <font>
      <b/>
      <sz val="10"/>
      <color indexed="18"/>
      <name val="Avenir"/>
      <family val="2"/>
    </font>
    <font>
      <sz val="10"/>
      <color indexed="18"/>
      <name val="Avenir"/>
      <family val="2"/>
    </font>
    <font>
      <b/>
      <u/>
      <sz val="10"/>
      <color indexed="18"/>
      <name val="Avenir"/>
      <family val="2"/>
    </font>
    <font>
      <b/>
      <sz val="10"/>
      <color indexed="60"/>
      <name val="Avenir"/>
      <family val="2"/>
    </font>
    <font>
      <sz val="14"/>
      <color indexed="18"/>
      <name val="Avenir"/>
      <family val="2"/>
    </font>
    <font>
      <b/>
      <sz val="14"/>
      <color indexed="18"/>
      <name val="Avenir"/>
      <family val="2"/>
    </font>
    <font>
      <b/>
      <sz val="11"/>
      <color indexed="18"/>
      <name val="Avenir"/>
      <family val="2"/>
    </font>
    <font>
      <sz val="11"/>
      <color indexed="18"/>
      <name val="Avenir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BECD2C"/>
        <bgColor indexed="9"/>
      </patternFill>
    </fill>
    <fill>
      <patternFill patternType="solid">
        <fgColor rgb="FFBECD2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37D"/>
        <b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5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6" fillId="0" borderId="0" xfId="0" applyFont="1" applyBorder="1"/>
    <xf numFmtId="0" fontId="8" fillId="5" borderId="0" xfId="0" applyFont="1" applyFill="1" applyBorder="1"/>
    <xf numFmtId="0" fontId="9" fillId="5" borderId="0" xfId="0" applyFont="1" applyFill="1" applyBorder="1"/>
    <xf numFmtId="0" fontId="12" fillId="4" borderId="12" xfId="0" applyFont="1" applyFill="1" applyBorder="1"/>
    <xf numFmtId="0" fontId="8" fillId="4" borderId="13" xfId="0" applyFont="1" applyFill="1" applyBorder="1"/>
    <xf numFmtId="0" fontId="8" fillId="4" borderId="14" xfId="0" applyFont="1" applyFill="1" applyBorder="1"/>
    <xf numFmtId="0" fontId="8" fillId="5" borderId="1" xfId="0" applyFont="1" applyFill="1" applyBorder="1"/>
    <xf numFmtId="0" fontId="8" fillId="5" borderId="2" xfId="0" applyFont="1" applyFill="1" applyBorder="1"/>
    <xf numFmtId="0" fontId="9" fillId="5" borderId="2" xfId="0" applyFont="1" applyFill="1" applyBorder="1"/>
    <xf numFmtId="0" fontId="0" fillId="5" borderId="3" xfId="0" applyFill="1" applyBorder="1"/>
    <xf numFmtId="0" fontId="8" fillId="5" borderId="4" xfId="0" applyFont="1" applyFill="1" applyBorder="1"/>
    <xf numFmtId="0" fontId="0" fillId="5" borderId="5" xfId="0" applyFill="1" applyBorder="1"/>
    <xf numFmtId="0" fontId="5" fillId="5" borderId="0" xfId="0" applyFont="1" applyFill="1" applyBorder="1"/>
    <xf numFmtId="0" fontId="10" fillId="5" borderId="0" xfId="0" applyFont="1" applyFill="1" applyBorder="1" applyAlignment="1">
      <alignment horizontal="center"/>
    </xf>
    <xf numFmtId="0" fontId="8" fillId="5" borderId="0" xfId="0" quotePrefix="1" applyFont="1" applyFill="1" applyBorder="1" applyAlignment="1">
      <alignment horizontal="left"/>
    </xf>
    <xf numFmtId="0" fontId="9" fillId="5" borderId="4" xfId="0" applyFont="1" applyFill="1" applyBorder="1"/>
    <xf numFmtId="0" fontId="9" fillId="5" borderId="0" xfId="0" quotePrefix="1" applyFont="1" applyFill="1" applyBorder="1" applyAlignment="1">
      <alignment horizontal="left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3" fillId="0" borderId="0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4" fontId="15" fillId="0" borderId="0" xfId="0" applyNumberFormat="1" applyFont="1" applyAlignment="1">
      <alignment horizontal="centerContinuous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5" fillId="0" borderId="0" xfId="0" quotePrefix="1" applyFont="1" applyAlignment="1">
      <alignment horizontal="right"/>
    </xf>
    <xf numFmtId="10" fontId="4" fillId="0" borderId="9" xfId="0" applyNumberFormat="1" applyFont="1" applyBorder="1"/>
    <xf numFmtId="10" fontId="4" fillId="0" borderId="10" xfId="0" applyNumberFormat="1" applyFont="1" applyBorder="1"/>
    <xf numFmtId="0" fontId="15" fillId="0" borderId="0" xfId="0" applyFont="1" applyAlignment="1">
      <alignment horizontal="right"/>
    </xf>
    <xf numFmtId="3" fontId="4" fillId="0" borderId="10" xfId="0" applyNumberFormat="1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4" fillId="0" borderId="10" xfId="0" applyFont="1" applyBorder="1"/>
    <xf numFmtId="3" fontId="4" fillId="0" borderId="11" xfId="0" applyNumberFormat="1" applyFont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Border="1" applyAlignment="1">
      <alignment horizontal="center"/>
    </xf>
    <xf numFmtId="37" fontId="4" fillId="2" borderId="0" xfId="0" applyNumberFormat="1" applyFont="1" applyFill="1"/>
    <xf numFmtId="166" fontId="4" fillId="2" borderId="0" xfId="0" applyNumberFormat="1" applyFont="1" applyFill="1" applyBorder="1"/>
    <xf numFmtId="0" fontId="20" fillId="3" borderId="12" xfId="0" applyFont="1" applyFill="1" applyBorder="1" applyAlignment="1">
      <alignment horizontal="centerContinuous" vertical="center"/>
    </xf>
    <xf numFmtId="0" fontId="6" fillId="3" borderId="13" xfId="0" applyFont="1" applyFill="1" applyBorder="1" applyAlignment="1">
      <alignment horizontal="centerContinuous"/>
    </xf>
    <xf numFmtId="0" fontId="6" fillId="3" borderId="14" xfId="0" applyFont="1" applyFill="1" applyBorder="1" applyAlignment="1">
      <alignment horizontal="centerContinuous"/>
    </xf>
    <xf numFmtId="0" fontId="20" fillId="3" borderId="12" xfId="0" applyFont="1" applyFill="1" applyBorder="1" applyAlignment="1">
      <alignment horizontal="centerContinuous"/>
    </xf>
    <xf numFmtId="0" fontId="6" fillId="0" borderId="1" xfId="0" applyFont="1" applyBorder="1"/>
    <xf numFmtId="0" fontId="6" fillId="0" borderId="2" xfId="0" applyFont="1" applyBorder="1"/>
    <xf numFmtId="0" fontId="7" fillId="0" borderId="3" xfId="0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0" fontId="21" fillId="0" borderId="0" xfId="0" applyFont="1" applyBorder="1" applyProtection="1">
      <protection locked="0"/>
    </xf>
    <xf numFmtId="0" fontId="6" fillId="0" borderId="5" xfId="0" applyFont="1" applyBorder="1"/>
    <xf numFmtId="0" fontId="20" fillId="0" borderId="4" xfId="0" quotePrefix="1" applyFont="1" applyBorder="1" applyAlignment="1">
      <alignment horizontal="left"/>
    </xf>
    <xf numFmtId="14" fontId="21" fillId="0" borderId="0" xfId="0" applyNumberFormat="1" applyFont="1" applyBorder="1" applyProtection="1">
      <protection locked="0"/>
    </xf>
    <xf numFmtId="0" fontId="6" fillId="0" borderId="4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right"/>
    </xf>
    <xf numFmtId="10" fontId="6" fillId="0" borderId="18" xfId="0" applyNumberFormat="1" applyFont="1" applyFill="1" applyBorder="1" applyProtection="1">
      <protection locked="0"/>
    </xf>
    <xf numFmtId="10" fontId="6" fillId="0" borderId="19" xfId="0" applyNumberFormat="1" applyFont="1" applyBorder="1" applyProtection="1">
      <protection locked="0"/>
    </xf>
    <xf numFmtId="10" fontId="6" fillId="0" borderId="5" xfId="0" applyNumberFormat="1" applyFont="1" applyBorder="1"/>
    <xf numFmtId="3" fontId="6" fillId="0" borderId="19" xfId="0" applyNumberFormat="1" applyFont="1" applyBorder="1" applyProtection="1">
      <protection locked="0"/>
    </xf>
    <xf numFmtId="0" fontId="21" fillId="0" borderId="0" xfId="0" applyFont="1" applyBorder="1" applyAlignment="1">
      <alignment horizontal="center"/>
    </xf>
    <xf numFmtId="3" fontId="6" fillId="0" borderId="19" xfId="0" applyNumberFormat="1" applyFont="1" applyBorder="1" applyProtection="1"/>
    <xf numFmtId="0" fontId="21" fillId="0" borderId="0" xfId="0" quotePrefix="1" applyFont="1" applyBorder="1" applyAlignment="1">
      <alignment horizontal="right"/>
    </xf>
    <xf numFmtId="3" fontId="6" fillId="0" borderId="20" xfId="0" applyNumberFormat="1" applyFont="1" applyBorder="1" applyProtection="1">
      <protection locked="0"/>
    </xf>
    <xf numFmtId="0" fontId="6" fillId="0" borderId="6" xfId="0" applyFont="1" applyBorder="1"/>
    <xf numFmtId="0" fontId="6" fillId="0" borderId="7" xfId="0" applyFont="1" applyBorder="1"/>
    <xf numFmtId="10" fontId="6" fillId="0" borderId="8" xfId="0" applyNumberFormat="1" applyFont="1" applyBorder="1"/>
    <xf numFmtId="37" fontId="6" fillId="2" borderId="0" xfId="0" applyNumberFormat="1" applyFont="1" applyFill="1"/>
    <xf numFmtId="166" fontId="6" fillId="2" borderId="0" xfId="0" applyNumberFormat="1" applyFont="1" applyFill="1" applyBorder="1"/>
    <xf numFmtId="0" fontId="4" fillId="3" borderId="1" xfId="0" applyFont="1" applyFill="1" applyBorder="1"/>
    <xf numFmtId="0" fontId="17" fillId="3" borderId="2" xfId="0" applyFont="1" applyFill="1" applyBorder="1"/>
    <xf numFmtId="10" fontId="17" fillId="3" borderId="2" xfId="0" applyNumberFormat="1" applyFont="1" applyFill="1" applyBorder="1"/>
    <xf numFmtId="0" fontId="17" fillId="3" borderId="2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/>
    <xf numFmtId="0" fontId="17" fillId="3" borderId="7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0" xfId="0" applyFont="1" applyFill="1" applyBorder="1"/>
    <xf numFmtId="164" fontId="18" fillId="3" borderId="0" xfId="0" applyNumberFormat="1" applyFont="1" applyFill="1" applyBorder="1" applyAlignment="1">
      <alignment vertical="center"/>
    </xf>
    <xf numFmtId="0" fontId="4" fillId="3" borderId="7" xfId="0" applyFont="1" applyFill="1" applyBorder="1"/>
    <xf numFmtId="0" fontId="11" fillId="4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/>
    </xf>
    <xf numFmtId="0" fontId="4" fillId="4" borderId="3" xfId="0" applyFont="1" applyFill="1" applyBorder="1" applyAlignment="1">
      <alignment horizontal="centerContinuous"/>
    </xf>
    <xf numFmtId="165" fontId="6" fillId="4" borderId="6" xfId="0" applyNumberFormat="1" applyFont="1" applyFill="1" applyBorder="1" applyAlignment="1">
      <alignment horizontal="centerContinuous" vertical="center"/>
    </xf>
    <xf numFmtId="0" fontId="6" fillId="4" borderId="7" xfId="0" applyFont="1" applyFill="1" applyBorder="1" applyAlignment="1">
      <alignment horizontal="centerContinuous"/>
    </xf>
    <xf numFmtId="0" fontId="6" fillId="4" borderId="8" xfId="0" applyFont="1" applyFill="1" applyBorder="1" applyAlignment="1">
      <alignment horizontal="centerContinuous"/>
    </xf>
    <xf numFmtId="0" fontId="19" fillId="4" borderId="12" xfId="0" applyFont="1" applyFill="1" applyBorder="1" applyAlignment="1">
      <alignment horizontal="centerContinuous" vertical="center"/>
    </xf>
    <xf numFmtId="0" fontId="4" fillId="4" borderId="13" xfId="0" applyFont="1" applyFill="1" applyBorder="1" applyAlignment="1">
      <alignment horizontal="centerContinuous"/>
    </xf>
    <xf numFmtId="0" fontId="4" fillId="4" borderId="14" xfId="0" applyFont="1" applyFill="1" applyBorder="1" applyAlignment="1">
      <alignment horizontal="centerContinuous"/>
    </xf>
    <xf numFmtId="165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left"/>
    </xf>
    <xf numFmtId="0" fontId="17" fillId="3" borderId="1" xfId="0" applyFont="1" applyFill="1" applyBorder="1"/>
    <xf numFmtId="0" fontId="17" fillId="3" borderId="3" xfId="0" applyFont="1" applyFill="1" applyBorder="1"/>
    <xf numFmtId="0" fontId="17" fillId="3" borderId="4" xfId="0" applyFont="1" applyFill="1" applyBorder="1"/>
    <xf numFmtId="0" fontId="17" fillId="3" borderId="5" xfId="0" applyFont="1" applyFill="1" applyBorder="1"/>
    <xf numFmtId="0" fontId="17" fillId="3" borderId="6" xfId="0" applyFont="1" applyFill="1" applyBorder="1"/>
    <xf numFmtId="0" fontId="17" fillId="3" borderId="8" xfId="0" applyFont="1" applyFill="1" applyBorder="1"/>
    <xf numFmtId="0" fontId="4" fillId="6" borderId="4" xfId="0" applyFont="1" applyFill="1" applyBorder="1"/>
    <xf numFmtId="0" fontId="4" fillId="6" borderId="0" xfId="0" applyFont="1" applyFill="1" applyBorder="1" applyAlignment="1">
      <alignment horizontal="center"/>
    </xf>
    <xf numFmtId="37" fontId="6" fillId="6" borderId="0" xfId="0" applyNumberFormat="1" applyFont="1" applyFill="1"/>
    <xf numFmtId="166" fontId="6" fillId="6" borderId="0" xfId="0" applyNumberFormat="1" applyFont="1" applyFill="1" applyBorder="1"/>
    <xf numFmtId="0" fontId="4" fillId="6" borderId="5" xfId="0" applyFont="1" applyFill="1" applyBorder="1"/>
    <xf numFmtId="0" fontId="4" fillId="3" borderId="2" xfId="0" applyFont="1" applyFill="1" applyBorder="1"/>
    <xf numFmtId="0" fontId="14" fillId="3" borderId="0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9" fillId="3" borderId="0" xfId="0" applyNumberFormat="1" applyFont="1" applyFill="1" applyBorder="1" applyAlignment="1">
      <alignment vertical="center"/>
    </xf>
    <xf numFmtId="37" fontId="4" fillId="6" borderId="0" xfId="0" applyNumberFormat="1" applyFont="1" applyFill="1"/>
    <xf numFmtId="166" fontId="4" fillId="6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37D"/>
      <color rgb="FFBECD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6148148388873"/>
          <c:y val="6.5989929496561572E-2"/>
          <c:w val="0.65391068101884309"/>
          <c:h val="0.81979797028420731"/>
        </c:manualLayout>
      </c:layout>
      <c:lineChart>
        <c:grouping val="standard"/>
        <c:varyColors val="0"/>
        <c:ser>
          <c:idx val="0"/>
          <c:order val="0"/>
          <c:tx>
            <c:v>Sales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OUTPUT!$D$15:$D$24</c:f>
              <c:numCache>
                <c:formatCode>#,##0_);\(#,##0\)</c:formatCode>
                <c:ptCount val="10"/>
                <c:pt idx="0">
                  <c:v>100000</c:v>
                </c:pt>
                <c:pt idx="1">
                  <c:v>111111.11111111111</c:v>
                </c:pt>
                <c:pt idx="2">
                  <c:v>122222.22222222222</c:v>
                </c:pt>
                <c:pt idx="3">
                  <c:v>133333.33333333334</c:v>
                </c:pt>
                <c:pt idx="4">
                  <c:v>144444.44444444447</c:v>
                </c:pt>
                <c:pt idx="5">
                  <c:v>155555.55555555559</c:v>
                </c:pt>
                <c:pt idx="6">
                  <c:v>166666.66666666672</c:v>
                </c:pt>
                <c:pt idx="7">
                  <c:v>177777.77777777784</c:v>
                </c:pt>
                <c:pt idx="8">
                  <c:v>188888.88888888896</c:v>
                </c:pt>
                <c:pt idx="9">
                  <c:v>200000.00000000009</c:v>
                </c:pt>
              </c:numCache>
            </c:numRef>
          </c:val>
          <c:smooth val="0"/>
        </c:ser>
        <c:ser>
          <c:idx val="1"/>
          <c:order val="1"/>
          <c:tx>
            <c:v>Fixed Costs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OUTPUT!$E$15:$E$24</c:f>
              <c:numCache>
                <c:formatCode>#,##0_);\(#,##0\)</c:formatCode>
                <c:ptCount val="10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</c:numCache>
            </c:numRef>
          </c:val>
          <c:smooth val="0"/>
        </c:ser>
        <c:ser>
          <c:idx val="2"/>
          <c:order val="2"/>
          <c:tx>
            <c:v>Variable Costs</c:v>
          </c:tx>
          <c:spPr>
            <a:ln w="12700">
              <a:solidFill>
                <a:srgbClr val="339966"/>
              </a:solidFill>
              <a:prstDash val="lgDashDot"/>
            </a:ln>
          </c:spPr>
          <c:marker>
            <c:symbol val="none"/>
          </c:marker>
          <c:val>
            <c:numRef>
              <c:f>OUTPUT!$H$15:$H$24</c:f>
              <c:numCache>
                <c:formatCode>#,##0_);\(#,##0\)</c:formatCode>
                <c:ptCount val="10"/>
                <c:pt idx="0">
                  <c:v>85000</c:v>
                </c:pt>
                <c:pt idx="1">
                  <c:v>94444.444444444453</c:v>
                </c:pt>
                <c:pt idx="2">
                  <c:v>103888.88888888889</c:v>
                </c:pt>
                <c:pt idx="3">
                  <c:v>113333.33333333334</c:v>
                </c:pt>
                <c:pt idx="4">
                  <c:v>122777.7777777778</c:v>
                </c:pt>
                <c:pt idx="5">
                  <c:v>132222.22222222225</c:v>
                </c:pt>
                <c:pt idx="6">
                  <c:v>141666.66666666672</c:v>
                </c:pt>
                <c:pt idx="7">
                  <c:v>151111.11111111118</c:v>
                </c:pt>
                <c:pt idx="8">
                  <c:v>160555.55555555562</c:v>
                </c:pt>
                <c:pt idx="9">
                  <c:v>170000.00000000006</c:v>
                </c:pt>
              </c:numCache>
            </c:numRef>
          </c:val>
          <c:smooth val="0"/>
        </c:ser>
        <c:ser>
          <c:idx val="3"/>
          <c:order val="3"/>
          <c:tx>
            <c:v>Total Costs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val>
            <c:numRef>
              <c:f>OUTPUT!$I$15:$I$24</c:f>
              <c:numCache>
                <c:formatCode>#,##0_);\(#,##0\)</c:formatCode>
                <c:ptCount val="10"/>
                <c:pt idx="0">
                  <c:v>135000</c:v>
                </c:pt>
                <c:pt idx="1">
                  <c:v>144444.44444444444</c:v>
                </c:pt>
                <c:pt idx="2">
                  <c:v>153888.88888888891</c:v>
                </c:pt>
                <c:pt idx="3">
                  <c:v>163333.33333333334</c:v>
                </c:pt>
                <c:pt idx="4">
                  <c:v>172777.77777777778</c:v>
                </c:pt>
                <c:pt idx="5">
                  <c:v>182222.22222222225</c:v>
                </c:pt>
                <c:pt idx="6">
                  <c:v>191666.66666666672</c:v>
                </c:pt>
                <c:pt idx="7">
                  <c:v>201111.11111111118</c:v>
                </c:pt>
                <c:pt idx="8">
                  <c:v>210555.55555555562</c:v>
                </c:pt>
                <c:pt idx="9">
                  <c:v>220000.00000000006</c:v>
                </c:pt>
              </c:numCache>
            </c:numRef>
          </c:val>
          <c:smooth val="0"/>
        </c:ser>
        <c:ser>
          <c:idx val="4"/>
          <c:order val="4"/>
          <c:tx>
            <c:v>Profit/Loss</c:v>
          </c:tx>
          <c:spPr>
            <a:ln w="12700">
              <a:solidFill>
                <a:srgbClr val="FF00FF"/>
              </a:solidFill>
              <a:prstDash val="lgDashDotDot"/>
            </a:ln>
          </c:spPr>
          <c:marker>
            <c:symbol val="none"/>
          </c:marker>
          <c:val>
            <c:numRef>
              <c:f>OUTPUT!$J$15:$J$24</c:f>
              <c:numCache>
                <c:formatCode>#,###\ ;\(#,###\)\ </c:formatCode>
                <c:ptCount val="10"/>
                <c:pt idx="0">
                  <c:v>-35000</c:v>
                </c:pt>
                <c:pt idx="1">
                  <c:v>-33333.333333333328</c:v>
                </c:pt>
                <c:pt idx="2">
                  <c:v>-31666.666666666686</c:v>
                </c:pt>
                <c:pt idx="3">
                  <c:v>-30000</c:v>
                </c:pt>
                <c:pt idx="4">
                  <c:v>-28333.333333333314</c:v>
                </c:pt>
                <c:pt idx="5">
                  <c:v>-26666.666666666657</c:v>
                </c:pt>
                <c:pt idx="6">
                  <c:v>-25000</c:v>
                </c:pt>
                <c:pt idx="7">
                  <c:v>-23333.333333333343</c:v>
                </c:pt>
                <c:pt idx="8">
                  <c:v>-21666.666666666657</c:v>
                </c:pt>
                <c:pt idx="9">
                  <c:v>-19999.999999999971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944400"/>
        <c:axId val="464672248"/>
      </c:lineChart>
      <c:catAx>
        <c:axId val="464944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464672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672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AU"/>
                  <a:t>Sales in Dollars</a:t>
                </a:r>
              </a:p>
            </c:rich>
          </c:tx>
          <c:layout>
            <c:manualLayout>
              <c:xMode val="edge"/>
              <c:yMode val="edge"/>
              <c:x val="1.6638948626433666E-2"/>
              <c:y val="0.365482686442494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4649444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035005975559924"/>
          <c:y val="0.37309690907671356"/>
          <c:w val="0.19633959379191726"/>
          <c:h val="0.20558401112390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77408637873753"/>
          <c:y val="6.3291139240506333E-2"/>
          <c:w val="0.59302325581395354"/>
          <c:h val="0.8759493670886076"/>
        </c:manualLayout>
      </c:layout>
      <c:lineChart>
        <c:grouping val="standard"/>
        <c:varyColors val="0"/>
        <c:ser>
          <c:idx val="0"/>
          <c:order val="0"/>
          <c:tx>
            <c:v>Sales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EXAMPLE!$D$15:$D$24</c:f>
              <c:numCache>
                <c:formatCode>#,##0_);\(#,##0\)</c:formatCode>
                <c:ptCount val="10"/>
                <c:pt idx="0">
                  <c:v>200000</c:v>
                </c:pt>
                <c:pt idx="1">
                  <c:v>233333</c:v>
                </c:pt>
                <c:pt idx="2">
                  <c:v>266667</c:v>
                </c:pt>
                <c:pt idx="3">
                  <c:v>300000</c:v>
                </c:pt>
                <c:pt idx="4">
                  <c:v>333333</c:v>
                </c:pt>
                <c:pt idx="5">
                  <c:v>366667</c:v>
                </c:pt>
                <c:pt idx="6">
                  <c:v>400000</c:v>
                </c:pt>
                <c:pt idx="7">
                  <c:v>433333</c:v>
                </c:pt>
                <c:pt idx="8">
                  <c:v>466667</c:v>
                </c:pt>
                <c:pt idx="9">
                  <c:v>500000</c:v>
                </c:pt>
              </c:numCache>
            </c:numRef>
          </c:val>
          <c:smooth val="0"/>
        </c:ser>
        <c:ser>
          <c:idx val="1"/>
          <c:order val="1"/>
          <c:tx>
            <c:v>Fixed Costs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EXAMPLE!$E$15:$E$24</c:f>
              <c:numCache>
                <c:formatCode>#,##0_);\(#,##0\)</c:formatCode>
                <c:ptCount val="10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</c:numCache>
            </c:numRef>
          </c:val>
          <c:smooth val="0"/>
        </c:ser>
        <c:ser>
          <c:idx val="2"/>
          <c:order val="2"/>
          <c:tx>
            <c:v>Variable Costs</c:v>
          </c:tx>
          <c:spPr>
            <a:ln w="12700">
              <a:solidFill>
                <a:srgbClr val="339966"/>
              </a:solidFill>
              <a:prstDash val="lgDashDot"/>
            </a:ln>
          </c:spPr>
          <c:marker>
            <c:symbol val="none"/>
          </c:marker>
          <c:val>
            <c:numRef>
              <c:f>EXAMPLE!$H$15:$H$24</c:f>
              <c:numCache>
                <c:formatCode>#,##0_);\(#,##0\)</c:formatCode>
                <c:ptCount val="10"/>
                <c:pt idx="0">
                  <c:v>162000</c:v>
                </c:pt>
                <c:pt idx="1">
                  <c:v>189000</c:v>
                </c:pt>
                <c:pt idx="2">
                  <c:v>216000</c:v>
                </c:pt>
                <c:pt idx="3">
                  <c:v>243000</c:v>
                </c:pt>
                <c:pt idx="4">
                  <c:v>270000</c:v>
                </c:pt>
                <c:pt idx="5">
                  <c:v>297000</c:v>
                </c:pt>
                <c:pt idx="6">
                  <c:v>324000</c:v>
                </c:pt>
                <c:pt idx="7">
                  <c:v>351000</c:v>
                </c:pt>
                <c:pt idx="8">
                  <c:v>378000</c:v>
                </c:pt>
                <c:pt idx="9">
                  <c:v>405000</c:v>
                </c:pt>
              </c:numCache>
            </c:numRef>
          </c:val>
          <c:smooth val="0"/>
        </c:ser>
        <c:ser>
          <c:idx val="3"/>
          <c:order val="3"/>
          <c:tx>
            <c:v>Total Costs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val>
            <c:numRef>
              <c:f>EXAMPLE!$I$15:$I$24</c:f>
              <c:numCache>
                <c:formatCode>#,##0_);\(#,##0\)</c:formatCode>
                <c:ptCount val="10"/>
                <c:pt idx="0">
                  <c:v>212000</c:v>
                </c:pt>
                <c:pt idx="1">
                  <c:v>239000</c:v>
                </c:pt>
                <c:pt idx="2">
                  <c:v>266000</c:v>
                </c:pt>
                <c:pt idx="3">
                  <c:v>293000</c:v>
                </c:pt>
                <c:pt idx="4">
                  <c:v>320000</c:v>
                </c:pt>
                <c:pt idx="5">
                  <c:v>347000</c:v>
                </c:pt>
                <c:pt idx="6">
                  <c:v>374000</c:v>
                </c:pt>
                <c:pt idx="7">
                  <c:v>401000</c:v>
                </c:pt>
                <c:pt idx="8">
                  <c:v>428000</c:v>
                </c:pt>
                <c:pt idx="9">
                  <c:v>455000</c:v>
                </c:pt>
              </c:numCache>
            </c:numRef>
          </c:val>
          <c:smooth val="0"/>
        </c:ser>
        <c:ser>
          <c:idx val="4"/>
          <c:order val="4"/>
          <c:tx>
            <c:v>Profit/Loss</c:v>
          </c:tx>
          <c:spPr>
            <a:ln w="12700">
              <a:solidFill>
                <a:srgbClr val="FF00FF"/>
              </a:solidFill>
              <a:prstDash val="lgDashDotDot"/>
            </a:ln>
          </c:spPr>
          <c:marker>
            <c:symbol val="none"/>
          </c:marker>
          <c:val>
            <c:numRef>
              <c:f>EXAMPLE!$J$15:$J$24</c:f>
              <c:numCache>
                <c:formatCode>#,###\ ;\(#,###\)\ </c:formatCode>
                <c:ptCount val="10"/>
                <c:pt idx="0">
                  <c:v>-12000</c:v>
                </c:pt>
                <c:pt idx="1">
                  <c:v>-5667</c:v>
                </c:pt>
                <c:pt idx="2">
                  <c:v>667</c:v>
                </c:pt>
                <c:pt idx="3">
                  <c:v>7000</c:v>
                </c:pt>
                <c:pt idx="4">
                  <c:v>13333</c:v>
                </c:pt>
                <c:pt idx="5">
                  <c:v>19667</c:v>
                </c:pt>
                <c:pt idx="6">
                  <c:v>26000</c:v>
                </c:pt>
                <c:pt idx="7">
                  <c:v>32333</c:v>
                </c:pt>
                <c:pt idx="8">
                  <c:v>38667</c:v>
                </c:pt>
                <c:pt idx="9">
                  <c:v>45000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737176"/>
        <c:axId val="237584560"/>
      </c:lineChart>
      <c:catAx>
        <c:axId val="464737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37584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584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AU"/>
                  <a:t>Sales in Dollars</a:t>
                </a:r>
              </a:p>
            </c:rich>
          </c:tx>
          <c:layout>
            <c:manualLayout>
              <c:xMode val="edge"/>
              <c:yMode val="edge"/>
              <c:x val="1.1627906976744186E-2"/>
              <c:y val="0.392405063291139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4647371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35880398671099"/>
          <c:y val="0.4050632911392405"/>
          <c:w val="0.19601328903654486"/>
          <c:h val="0.20506329113924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23</xdr:row>
      <xdr:rowOff>0</xdr:rowOff>
    </xdr:from>
    <xdr:to>
      <xdr:col>10</xdr:col>
      <xdr:colOff>400050</xdr:colOff>
      <xdr:row>30</xdr:row>
      <xdr:rowOff>122361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5038725"/>
          <a:ext cx="3886200" cy="12558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7</xdr:col>
      <xdr:colOff>0</xdr:colOff>
      <xdr:row>22</xdr:row>
      <xdr:rowOff>122361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181350"/>
          <a:ext cx="3886200" cy="12558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26</xdr:row>
      <xdr:rowOff>133350</xdr:rowOff>
    </xdr:from>
    <xdr:to>
      <xdr:col>9</xdr:col>
      <xdr:colOff>771525</xdr:colOff>
      <xdr:row>49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85725</xdr:colOff>
      <xdr:row>51</xdr:row>
      <xdr:rowOff>0</xdr:rowOff>
    </xdr:from>
    <xdr:to>
      <xdr:col>8</xdr:col>
      <xdr:colOff>695325</xdr:colOff>
      <xdr:row>58</xdr:row>
      <xdr:rowOff>55686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8953500"/>
          <a:ext cx="3886200" cy="1255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26</xdr:row>
      <xdr:rowOff>152400</xdr:rowOff>
    </xdr:from>
    <xdr:to>
      <xdr:col>9</xdr:col>
      <xdr:colOff>771525</xdr:colOff>
      <xdr:row>50</xdr:row>
      <xdr:rowOff>19050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104775</xdr:colOff>
      <xdr:row>51</xdr:row>
      <xdr:rowOff>0</xdr:rowOff>
    </xdr:from>
    <xdr:to>
      <xdr:col>8</xdr:col>
      <xdr:colOff>752475</xdr:colOff>
      <xdr:row>58</xdr:row>
      <xdr:rowOff>122361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9267825"/>
          <a:ext cx="3886200" cy="1255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5"/>
  <sheetViews>
    <sheetView tabSelected="1" workbookViewId="0"/>
  </sheetViews>
  <sheetFormatPr defaultRowHeight="12.75" x14ac:dyDescent="0.2"/>
  <cols>
    <col min="1" max="2" width="2.7109375" customWidth="1"/>
    <col min="3" max="3" width="3.7109375" customWidth="1"/>
    <col min="12" max="12" width="3.7109375" customWidth="1"/>
    <col min="13" max="14" width="2.7109375" customWidth="1"/>
  </cols>
  <sheetData>
    <row r="1" spans="1:16" ht="17.25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1"/>
    </row>
    <row r="2" spans="1:16" ht="25.5" thickBot="1" x14ac:dyDescent="0.5">
      <c r="A2" s="22"/>
      <c r="B2" s="13"/>
      <c r="C2" s="15" t="s">
        <v>34</v>
      </c>
      <c r="D2" s="16"/>
      <c r="E2" s="16"/>
      <c r="F2" s="16"/>
      <c r="G2" s="16"/>
      <c r="H2" s="17"/>
      <c r="I2" s="13"/>
      <c r="J2" s="13"/>
      <c r="K2" s="13"/>
      <c r="L2" s="13"/>
      <c r="M2" s="13"/>
      <c r="N2" s="14"/>
      <c r="O2" s="14"/>
      <c r="P2" s="23"/>
    </row>
    <row r="3" spans="1:16" ht="16.5" x14ac:dyDescent="0.3">
      <c r="A3" s="2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23"/>
    </row>
    <row r="4" spans="1:16" ht="16.5" x14ac:dyDescent="0.3">
      <c r="A4" s="2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23"/>
    </row>
    <row r="5" spans="1:16" ht="21.75" x14ac:dyDescent="0.4">
      <c r="A5" s="22"/>
      <c r="B5" s="24" t="s">
        <v>25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4"/>
      <c r="P5" s="23"/>
    </row>
    <row r="6" spans="1:16" ht="16.5" x14ac:dyDescent="0.3">
      <c r="A6" s="2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23"/>
    </row>
    <row r="7" spans="1:16" ht="16.5" x14ac:dyDescent="0.3">
      <c r="A7" s="22"/>
      <c r="B7" s="13" t="s">
        <v>26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  <c r="P7" s="23"/>
    </row>
    <row r="8" spans="1:16" ht="16.5" x14ac:dyDescent="0.3">
      <c r="A8" s="2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23"/>
    </row>
    <row r="9" spans="1:16" ht="16.5" x14ac:dyDescent="0.3">
      <c r="A9" s="22"/>
      <c r="B9" s="13" t="s">
        <v>32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  <c r="P9" s="23"/>
    </row>
    <row r="10" spans="1:16" ht="16.5" x14ac:dyDescent="0.3">
      <c r="A10" s="22"/>
      <c r="B10" s="13" t="s">
        <v>33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23"/>
    </row>
    <row r="11" spans="1:16" ht="16.5" x14ac:dyDescent="0.3">
      <c r="A11" s="2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23"/>
    </row>
    <row r="12" spans="1:16" ht="16.5" x14ac:dyDescent="0.3">
      <c r="A12" s="2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23"/>
    </row>
    <row r="13" spans="1:16" ht="21.75" x14ac:dyDescent="0.4">
      <c r="A13" s="22"/>
      <c r="B13" s="24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4"/>
      <c r="P13" s="23"/>
    </row>
    <row r="14" spans="1:16" ht="16.5" x14ac:dyDescent="0.3">
      <c r="A14" s="2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23"/>
    </row>
    <row r="15" spans="1:16" ht="16.5" x14ac:dyDescent="0.3">
      <c r="A15" s="22"/>
      <c r="B15" s="25">
        <v>1</v>
      </c>
      <c r="C15" s="13"/>
      <c r="D15" s="26" t="s">
        <v>37</v>
      </c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23"/>
    </row>
    <row r="16" spans="1:16" ht="16.5" x14ac:dyDescent="0.3">
      <c r="A16" s="2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4"/>
      <c r="P16" s="23"/>
    </row>
    <row r="17" spans="1:16" ht="16.5" x14ac:dyDescent="0.3">
      <c r="A17" s="22"/>
      <c r="B17" s="25">
        <v>2</v>
      </c>
      <c r="C17" s="13"/>
      <c r="D17" s="13" t="s">
        <v>35</v>
      </c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4"/>
      <c r="P17" s="23"/>
    </row>
    <row r="18" spans="1:16" ht="16.5" x14ac:dyDescent="0.3">
      <c r="A18" s="2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23"/>
    </row>
    <row r="19" spans="1:16" ht="16.5" x14ac:dyDescent="0.3">
      <c r="A19" s="22"/>
      <c r="B19" s="25">
        <v>3</v>
      </c>
      <c r="C19" s="13"/>
      <c r="D19" s="26" t="s">
        <v>30</v>
      </c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4"/>
      <c r="P19" s="23"/>
    </row>
    <row r="20" spans="1:16" ht="16.5" x14ac:dyDescent="0.3">
      <c r="A20" s="22"/>
      <c r="B20" s="13"/>
      <c r="C20" s="13"/>
      <c r="D20" s="13"/>
      <c r="E20" s="26" t="s">
        <v>31</v>
      </c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23"/>
    </row>
    <row r="21" spans="1:16" ht="15" x14ac:dyDescent="0.2">
      <c r="A21" s="27"/>
      <c r="B21" s="14"/>
      <c r="C21" s="14"/>
      <c r="D21" s="14"/>
      <c r="E21" s="28" t="s">
        <v>28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3"/>
    </row>
    <row r="22" spans="1:16" ht="13.5" thickBot="1" x14ac:dyDescent="0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1:16" ht="18" customHeight="1" x14ac:dyDescent="0.2"/>
    <row r="53" spans="1:14" x14ac:dyDescent="0.2">
      <c r="N53" s="7"/>
    </row>
    <row r="54" spans="1:14" ht="20.2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9" t="s">
        <v>36</v>
      </c>
      <c r="M54" s="6"/>
      <c r="N54" s="8"/>
    </row>
    <row r="55" spans="1:14" x14ac:dyDescent="0.2">
      <c r="N55" s="7"/>
    </row>
  </sheetData>
  <sheetProtection algorithmName="SHA-512" hashValue="lMVXLfGnxt3yfJ3Jq2Xg8zhu+FOiszSgFMFqHtx+4+a7rgUF3QMaR8FUBaHAr9vq6PRfwArVcfPfGR4UPtvvYA==" saltValue="o5u5dFKqlN9b5eQV/dNNPw==" spinCount="100000" sheet="1" objects="1" scenarios="1"/>
  <pageMargins left="0.74803149606299213" right="0.35433070866141736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14"/>
  <sheetViews>
    <sheetView workbookViewId="0"/>
  </sheetViews>
  <sheetFormatPr defaultRowHeight="12.75" x14ac:dyDescent="0.2"/>
  <cols>
    <col min="3" max="3" width="11.85546875" customWidth="1"/>
    <col min="6" max="6" width="9.85546875" customWidth="1"/>
  </cols>
  <sheetData>
    <row r="1" spans="2:7" ht="13.5" thickBot="1" x14ac:dyDescent="0.25"/>
    <row r="2" spans="2:7" ht="32.25" customHeight="1" thickBot="1" x14ac:dyDescent="0.35">
      <c r="B2" s="55" t="s">
        <v>0</v>
      </c>
      <c r="C2" s="56"/>
      <c r="D2" s="56"/>
      <c r="E2" s="56"/>
      <c r="F2" s="56"/>
      <c r="G2" s="57"/>
    </row>
    <row r="3" spans="2:7" ht="16.5" thickBot="1" x14ac:dyDescent="0.35">
      <c r="B3" s="58" t="s">
        <v>4</v>
      </c>
      <c r="C3" s="56"/>
      <c r="D3" s="56"/>
      <c r="E3" s="56"/>
      <c r="F3" s="56"/>
      <c r="G3" s="57"/>
    </row>
    <row r="4" spans="2:7" ht="15.75" x14ac:dyDescent="0.3">
      <c r="B4" s="59"/>
      <c r="C4" s="60"/>
      <c r="D4" s="60"/>
      <c r="E4" s="60"/>
      <c r="F4" s="60"/>
      <c r="G4" s="61"/>
    </row>
    <row r="5" spans="2:7" ht="15.75" x14ac:dyDescent="0.3">
      <c r="B5" s="62" t="s">
        <v>38</v>
      </c>
      <c r="C5" s="63" t="s">
        <v>6</v>
      </c>
      <c r="D5" s="12"/>
      <c r="E5" s="12"/>
      <c r="F5" s="12"/>
      <c r="G5" s="64"/>
    </row>
    <row r="6" spans="2:7" ht="15.75" x14ac:dyDescent="0.3">
      <c r="B6" s="65" t="s">
        <v>5</v>
      </c>
      <c r="C6" s="66">
        <v>37802</v>
      </c>
      <c r="D6" s="12"/>
      <c r="E6" s="12"/>
      <c r="F6" s="12"/>
      <c r="G6" s="64"/>
    </row>
    <row r="7" spans="2:7" ht="16.5" thickBot="1" x14ac:dyDescent="0.35">
      <c r="B7" s="67"/>
      <c r="C7" s="12"/>
      <c r="D7" s="12"/>
      <c r="E7" s="12"/>
      <c r="F7" s="12"/>
      <c r="G7" s="64"/>
    </row>
    <row r="8" spans="2:7" ht="15.75" x14ac:dyDescent="0.3">
      <c r="B8" s="67"/>
      <c r="C8" s="68"/>
      <c r="D8" s="12"/>
      <c r="E8" s="69" t="s">
        <v>1</v>
      </c>
      <c r="F8" s="70">
        <v>0.2</v>
      </c>
      <c r="G8" s="64"/>
    </row>
    <row r="9" spans="2:7" ht="15.75" x14ac:dyDescent="0.3">
      <c r="B9" s="67"/>
      <c r="C9" s="12"/>
      <c r="D9" s="12"/>
      <c r="E9" s="69" t="s">
        <v>2</v>
      </c>
      <c r="F9" s="71">
        <v>0.05</v>
      </c>
      <c r="G9" s="72"/>
    </row>
    <row r="10" spans="2:7" ht="15.75" x14ac:dyDescent="0.3">
      <c r="B10" s="67"/>
      <c r="C10" s="12"/>
      <c r="D10" s="12"/>
      <c r="E10" s="69" t="s">
        <v>3</v>
      </c>
      <c r="F10" s="73">
        <v>50000</v>
      </c>
      <c r="G10" s="72"/>
    </row>
    <row r="11" spans="2:7" ht="15.75" x14ac:dyDescent="0.3">
      <c r="B11" s="67"/>
      <c r="C11" s="12"/>
      <c r="D11" s="74" t="s">
        <v>21</v>
      </c>
      <c r="E11" s="69"/>
      <c r="F11" s="75"/>
      <c r="G11" s="72"/>
    </row>
    <row r="12" spans="2:7" ht="15.75" x14ac:dyDescent="0.3">
      <c r="B12" s="67"/>
      <c r="C12" s="12"/>
      <c r="D12" s="12"/>
      <c r="E12" s="69" t="s">
        <v>22</v>
      </c>
      <c r="F12" s="73">
        <v>200000</v>
      </c>
      <c r="G12" s="72"/>
    </row>
    <row r="13" spans="2:7" ht="16.5" thickBot="1" x14ac:dyDescent="0.35">
      <c r="B13" s="67"/>
      <c r="C13" s="12"/>
      <c r="D13" s="12"/>
      <c r="E13" s="76" t="s">
        <v>23</v>
      </c>
      <c r="F13" s="77">
        <v>100000</v>
      </c>
      <c r="G13" s="72"/>
    </row>
    <row r="14" spans="2:7" ht="16.5" thickBot="1" x14ac:dyDescent="0.35">
      <c r="B14" s="78"/>
      <c r="C14" s="79"/>
      <c r="D14" s="79"/>
      <c r="E14" s="79"/>
      <c r="F14" s="79"/>
      <c r="G14" s="80"/>
    </row>
  </sheetData>
  <sheetProtection algorithmName="SHA-512" hashValue="NqPoqwFTK8JyPsihmeCufOvBQqI7ZNK6KhpMM1uRym3or8hYTYSSLuFP8BLC24n3r53dr9f3G8ebryN6ojhKFw==" saltValue="kyrb4zMUqh3nKwInzntniA==" spinCount="100000" sheet="1" objects="1" scenarios="1"/>
  <printOptions horizontalCentered="1"/>
  <pageMargins left="0.74803149606299213" right="0.74803149606299213" top="0.78740157480314965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K37"/>
  <sheetViews>
    <sheetView workbookViewId="0"/>
  </sheetViews>
  <sheetFormatPr defaultRowHeight="13.5" x14ac:dyDescent="0.25"/>
  <cols>
    <col min="1" max="1" width="2.7109375" style="11" customWidth="1"/>
    <col min="2" max="2" width="3.28515625" style="11" customWidth="1"/>
    <col min="3" max="3" width="5" style="11" customWidth="1"/>
    <col min="4" max="4" width="9.28515625" style="11" bestFit="1" customWidth="1"/>
    <col min="5" max="5" width="12.85546875" style="11" bestFit="1" customWidth="1"/>
    <col min="6" max="6" width="10.42578125" style="11" customWidth="1"/>
    <col min="7" max="7" width="12.7109375" style="11" customWidth="1"/>
    <col min="8" max="8" width="13.140625" style="11" bestFit="1" customWidth="1"/>
    <col min="9" max="9" width="12.7109375" style="11" customWidth="1"/>
    <col min="10" max="10" width="12.85546875" style="11" customWidth="1"/>
    <col min="11" max="11" width="3.85546875" style="11" customWidth="1"/>
    <col min="12" max="16384" width="9.140625" style="11"/>
  </cols>
  <sheetData>
    <row r="1" spans="2:11" ht="20.25" thickBot="1" x14ac:dyDescent="0.3">
      <c r="B1" s="104" t="str">
        <f>INPUT!C5</f>
        <v>SAMPLE PTY LIMITED</v>
      </c>
      <c r="C1" s="105"/>
      <c r="D1" s="105"/>
      <c r="E1" s="105"/>
      <c r="F1" s="105"/>
      <c r="G1" s="105"/>
      <c r="H1" s="105"/>
      <c r="I1" s="105"/>
      <c r="J1" s="106"/>
      <c r="K1" s="106"/>
    </row>
    <row r="2" spans="2:11" x14ac:dyDescent="0.25">
      <c r="B2" s="107">
        <f>INPUT!C6</f>
        <v>37802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x14ac:dyDescent="0.25">
      <c r="B3" s="37"/>
      <c r="C3" s="38"/>
      <c r="D3" s="108"/>
      <c r="I3" s="38"/>
    </row>
    <row r="4" spans="2:11" ht="14.25" thickBot="1" x14ac:dyDescent="0.3">
      <c r="B4" s="37"/>
      <c r="C4" s="38"/>
      <c r="D4" s="39"/>
      <c r="I4" s="38"/>
      <c r="J4" s="40"/>
    </row>
    <row r="5" spans="2:11" x14ac:dyDescent="0.25">
      <c r="B5" s="37"/>
      <c r="C5" s="38"/>
      <c r="D5" s="39"/>
      <c r="G5" s="41" t="s">
        <v>20</v>
      </c>
      <c r="H5" s="42">
        <f>INPUT!F8</f>
        <v>0.2</v>
      </c>
      <c r="I5" s="38"/>
      <c r="J5" s="40"/>
    </row>
    <row r="6" spans="2:11" x14ac:dyDescent="0.25">
      <c r="B6" s="37"/>
      <c r="C6" s="38"/>
      <c r="D6" s="39"/>
      <c r="G6" s="41" t="s">
        <v>19</v>
      </c>
      <c r="H6" s="43">
        <f>INPUT!F9</f>
        <v>0.05</v>
      </c>
      <c r="I6" s="38"/>
      <c r="J6" s="40"/>
    </row>
    <row r="7" spans="2:11" x14ac:dyDescent="0.25">
      <c r="B7" s="37"/>
      <c r="C7" s="38"/>
      <c r="D7" s="39"/>
      <c r="G7" s="44" t="s">
        <v>3</v>
      </c>
      <c r="H7" s="45">
        <f>INPUT!F10</f>
        <v>50000</v>
      </c>
      <c r="I7" s="38"/>
      <c r="J7" s="40"/>
    </row>
    <row r="8" spans="2:11" x14ac:dyDescent="0.25">
      <c r="B8" s="37"/>
      <c r="C8" s="38"/>
      <c r="D8" s="39"/>
      <c r="F8" s="46" t="s">
        <v>21</v>
      </c>
      <c r="G8" s="47"/>
      <c r="H8" s="48"/>
      <c r="I8" s="38"/>
      <c r="J8" s="40"/>
    </row>
    <row r="9" spans="2:11" x14ac:dyDescent="0.25">
      <c r="B9" s="37"/>
      <c r="G9" s="41" t="s">
        <v>22</v>
      </c>
      <c r="H9" s="45">
        <f>INPUT!F12</f>
        <v>200000</v>
      </c>
    </row>
    <row r="10" spans="2:11" ht="14.25" thickBot="1" x14ac:dyDescent="0.3">
      <c r="B10" s="37"/>
      <c r="G10" s="41" t="s">
        <v>23</v>
      </c>
      <c r="H10" s="49">
        <f>INPUT!F13</f>
        <v>100000</v>
      </c>
    </row>
    <row r="11" spans="2:11" ht="14.25" thickBot="1" x14ac:dyDescent="0.3"/>
    <row r="12" spans="2:11" x14ac:dyDescent="0.25">
      <c r="B12" s="109"/>
      <c r="C12" s="84"/>
      <c r="D12" s="85"/>
      <c r="E12" s="84"/>
      <c r="F12" s="84"/>
      <c r="G12" s="84"/>
      <c r="H12" s="86" t="s">
        <v>9</v>
      </c>
      <c r="I12" s="84"/>
      <c r="J12" s="84"/>
      <c r="K12" s="110"/>
    </row>
    <row r="13" spans="2:11" x14ac:dyDescent="0.25">
      <c r="B13" s="111"/>
      <c r="C13" s="89"/>
      <c r="D13" s="90"/>
      <c r="E13" s="90" t="s">
        <v>10</v>
      </c>
      <c r="F13" s="90" t="s">
        <v>11</v>
      </c>
      <c r="G13" s="89" t="s">
        <v>12</v>
      </c>
      <c r="H13" s="89" t="s">
        <v>13</v>
      </c>
      <c r="I13" s="90" t="s">
        <v>9</v>
      </c>
      <c r="J13" s="89" t="s">
        <v>14</v>
      </c>
      <c r="K13" s="112"/>
    </row>
    <row r="14" spans="2:11" ht="14.25" thickBot="1" x14ac:dyDescent="0.3">
      <c r="B14" s="113"/>
      <c r="C14" s="93" t="s">
        <v>15</v>
      </c>
      <c r="D14" s="93" t="s">
        <v>16</v>
      </c>
      <c r="E14" s="93" t="s">
        <v>29</v>
      </c>
      <c r="F14" s="93" t="s">
        <v>16</v>
      </c>
      <c r="G14" s="93" t="s">
        <v>29</v>
      </c>
      <c r="H14" s="93" t="s">
        <v>29</v>
      </c>
      <c r="I14" s="93" t="s">
        <v>29</v>
      </c>
      <c r="J14" s="93" t="s">
        <v>17</v>
      </c>
      <c r="K14" s="114"/>
    </row>
    <row r="15" spans="2:11" x14ac:dyDescent="0.25">
      <c r="B15" s="115"/>
      <c r="C15" s="116">
        <v>1</v>
      </c>
      <c r="D15" s="125">
        <f>INPUT!F13</f>
        <v>100000</v>
      </c>
      <c r="E15" s="125">
        <f>INPUT!$F$10</f>
        <v>50000</v>
      </c>
      <c r="F15" s="125">
        <f>D15-(D15*INPUT!$F$8)</f>
        <v>80000</v>
      </c>
      <c r="G15" s="125">
        <f>D15*(INPUT!$F$9)</f>
        <v>5000</v>
      </c>
      <c r="H15" s="125">
        <f>SUM(F15:G15)</f>
        <v>85000</v>
      </c>
      <c r="I15" s="125">
        <f t="shared" ref="I15:I24" si="0">SUM(E15:G15)</f>
        <v>135000</v>
      </c>
      <c r="J15" s="126">
        <f t="shared" ref="J15:J24" si="1">D15-I15</f>
        <v>-35000</v>
      </c>
      <c r="K15" s="119"/>
    </row>
    <row r="16" spans="2:11" x14ac:dyDescent="0.25">
      <c r="B16" s="50"/>
      <c r="C16" s="52">
        <v>2</v>
      </c>
      <c r="D16" s="53">
        <f>(INPUT!$F$12-INPUT!$F$13)/9+D15</f>
        <v>111111.11111111111</v>
      </c>
      <c r="E16" s="53">
        <f>INPUT!$F$10</f>
        <v>50000</v>
      </c>
      <c r="F16" s="53">
        <f>D16-(D16*INPUT!$F$8)</f>
        <v>88888.888888888891</v>
      </c>
      <c r="G16" s="53">
        <f>D16*(INPUT!$F$9)</f>
        <v>5555.5555555555557</v>
      </c>
      <c r="H16" s="53">
        <f t="shared" ref="H16:H24" si="2">SUM(F16:G16)</f>
        <v>94444.444444444453</v>
      </c>
      <c r="I16" s="53">
        <f t="shared" si="0"/>
        <v>144444.44444444444</v>
      </c>
      <c r="J16" s="54">
        <f t="shared" si="1"/>
        <v>-33333.333333333328</v>
      </c>
      <c r="K16" s="51"/>
    </row>
    <row r="17" spans="2:11" x14ac:dyDescent="0.25">
      <c r="B17" s="115"/>
      <c r="C17" s="116">
        <v>3</v>
      </c>
      <c r="D17" s="125">
        <f>(INPUT!$F$12-INPUT!$F$13)/9+D16</f>
        <v>122222.22222222222</v>
      </c>
      <c r="E17" s="125">
        <f>INPUT!$F$10</f>
        <v>50000</v>
      </c>
      <c r="F17" s="125">
        <f>D17-(D17*INPUT!$F$8)</f>
        <v>97777.777777777781</v>
      </c>
      <c r="G17" s="125">
        <f>D17*(INPUT!$F$9)</f>
        <v>6111.1111111111113</v>
      </c>
      <c r="H17" s="125">
        <f t="shared" si="2"/>
        <v>103888.88888888889</v>
      </c>
      <c r="I17" s="125">
        <f t="shared" si="0"/>
        <v>153888.88888888891</v>
      </c>
      <c r="J17" s="126">
        <f t="shared" si="1"/>
        <v>-31666.666666666686</v>
      </c>
      <c r="K17" s="119"/>
    </row>
    <row r="18" spans="2:11" x14ac:dyDescent="0.25">
      <c r="B18" s="50"/>
      <c r="C18" s="52">
        <v>4</v>
      </c>
      <c r="D18" s="53">
        <f>(INPUT!$F$12-INPUT!$F$13)/9+D17</f>
        <v>133333.33333333334</v>
      </c>
      <c r="E18" s="53">
        <f>INPUT!$F$10</f>
        <v>50000</v>
      </c>
      <c r="F18" s="53">
        <f>D18-(D18*INPUT!$F$8)</f>
        <v>106666.66666666667</v>
      </c>
      <c r="G18" s="53">
        <f>D18*(INPUT!$F$9)</f>
        <v>6666.6666666666679</v>
      </c>
      <c r="H18" s="53">
        <f t="shared" si="2"/>
        <v>113333.33333333334</v>
      </c>
      <c r="I18" s="53">
        <f t="shared" si="0"/>
        <v>163333.33333333334</v>
      </c>
      <c r="J18" s="54">
        <f t="shared" si="1"/>
        <v>-30000</v>
      </c>
      <c r="K18" s="51"/>
    </row>
    <row r="19" spans="2:11" x14ac:dyDescent="0.25">
      <c r="B19" s="115"/>
      <c r="C19" s="116">
        <v>5</v>
      </c>
      <c r="D19" s="125">
        <f>(INPUT!$F$12-INPUT!$F$13)/9+D18</f>
        <v>144444.44444444447</v>
      </c>
      <c r="E19" s="125">
        <f>INPUT!$F$10</f>
        <v>50000</v>
      </c>
      <c r="F19" s="125">
        <f>D19-(D19*INPUT!$F$8)</f>
        <v>115555.55555555558</v>
      </c>
      <c r="G19" s="125">
        <f>D19*(INPUT!$F$9)</f>
        <v>7222.2222222222235</v>
      </c>
      <c r="H19" s="125">
        <f t="shared" si="2"/>
        <v>122777.7777777778</v>
      </c>
      <c r="I19" s="125">
        <f t="shared" si="0"/>
        <v>172777.77777777778</v>
      </c>
      <c r="J19" s="126">
        <f t="shared" si="1"/>
        <v>-28333.333333333314</v>
      </c>
      <c r="K19" s="119"/>
    </row>
    <row r="20" spans="2:11" x14ac:dyDescent="0.25">
      <c r="B20" s="50"/>
      <c r="C20" s="52">
        <v>6</v>
      </c>
      <c r="D20" s="53">
        <f>(INPUT!$F$12-INPUT!$F$13)/9+D19</f>
        <v>155555.55555555559</v>
      </c>
      <c r="E20" s="53">
        <f>INPUT!$F$10</f>
        <v>50000</v>
      </c>
      <c r="F20" s="53">
        <f>D20-(D20*INPUT!$F$8)</f>
        <v>124444.44444444447</v>
      </c>
      <c r="G20" s="53">
        <f>D20*(INPUT!$F$9)</f>
        <v>7777.7777777777801</v>
      </c>
      <c r="H20" s="53">
        <f t="shared" si="2"/>
        <v>132222.22222222225</v>
      </c>
      <c r="I20" s="53">
        <f t="shared" si="0"/>
        <v>182222.22222222225</v>
      </c>
      <c r="J20" s="54">
        <f t="shared" si="1"/>
        <v>-26666.666666666657</v>
      </c>
      <c r="K20" s="51"/>
    </row>
    <row r="21" spans="2:11" x14ac:dyDescent="0.25">
      <c r="B21" s="115"/>
      <c r="C21" s="116">
        <v>7</v>
      </c>
      <c r="D21" s="125">
        <f>(INPUT!$F$12-INPUT!$F$13)/9+D20</f>
        <v>166666.66666666672</v>
      </c>
      <c r="E21" s="125">
        <f>INPUT!$F$10</f>
        <v>50000</v>
      </c>
      <c r="F21" s="125">
        <f>D21-(D21*INPUT!$F$8)</f>
        <v>133333.33333333337</v>
      </c>
      <c r="G21" s="125">
        <f>D21*(INPUT!$F$9)</f>
        <v>8333.3333333333358</v>
      </c>
      <c r="H21" s="125">
        <f t="shared" si="2"/>
        <v>141666.66666666672</v>
      </c>
      <c r="I21" s="125">
        <f t="shared" si="0"/>
        <v>191666.66666666672</v>
      </c>
      <c r="J21" s="126">
        <f t="shared" si="1"/>
        <v>-25000</v>
      </c>
      <c r="K21" s="119"/>
    </row>
    <row r="22" spans="2:11" x14ac:dyDescent="0.25">
      <c r="B22" s="50"/>
      <c r="C22" s="52">
        <v>8</v>
      </c>
      <c r="D22" s="53">
        <f>(INPUT!$F$12-INPUT!$F$13)/9+D21</f>
        <v>177777.77777777784</v>
      </c>
      <c r="E22" s="53">
        <f>INPUT!$F$10</f>
        <v>50000</v>
      </c>
      <c r="F22" s="53">
        <f>D22-(D22*INPUT!$F$8)</f>
        <v>142222.22222222228</v>
      </c>
      <c r="G22" s="53">
        <f>D22*(INPUT!$F$9)</f>
        <v>8888.8888888888923</v>
      </c>
      <c r="H22" s="53">
        <f t="shared" si="2"/>
        <v>151111.11111111118</v>
      </c>
      <c r="I22" s="53">
        <f t="shared" si="0"/>
        <v>201111.11111111118</v>
      </c>
      <c r="J22" s="54">
        <f t="shared" si="1"/>
        <v>-23333.333333333343</v>
      </c>
      <c r="K22" s="51"/>
    </row>
    <row r="23" spans="2:11" x14ac:dyDescent="0.25">
      <c r="B23" s="115"/>
      <c r="C23" s="116">
        <v>9</v>
      </c>
      <c r="D23" s="125">
        <f>(INPUT!$F$12-INPUT!$F$13)/9+D22</f>
        <v>188888.88888888896</v>
      </c>
      <c r="E23" s="125">
        <f>INPUT!$F$10</f>
        <v>50000</v>
      </c>
      <c r="F23" s="125">
        <f>D23-(D23*INPUT!$F$8)</f>
        <v>151111.11111111118</v>
      </c>
      <c r="G23" s="125">
        <f>D23*(INPUT!$F$9)</f>
        <v>9444.4444444444489</v>
      </c>
      <c r="H23" s="125">
        <f t="shared" si="2"/>
        <v>160555.55555555562</v>
      </c>
      <c r="I23" s="125">
        <f t="shared" si="0"/>
        <v>210555.55555555562</v>
      </c>
      <c r="J23" s="126">
        <f t="shared" si="1"/>
        <v>-21666.666666666657</v>
      </c>
      <c r="K23" s="119"/>
    </row>
    <row r="24" spans="2:11" ht="14.25" thickBot="1" x14ac:dyDescent="0.3">
      <c r="B24" s="50"/>
      <c r="C24" s="52">
        <v>10</v>
      </c>
      <c r="D24" s="53">
        <f>(INPUT!$F$12-INPUT!$F$13)/9+D23</f>
        <v>200000.00000000009</v>
      </c>
      <c r="E24" s="53">
        <f>INPUT!$F$10</f>
        <v>50000</v>
      </c>
      <c r="F24" s="53">
        <f>D24-(D24*INPUT!$F$8)</f>
        <v>160000.00000000006</v>
      </c>
      <c r="G24" s="53">
        <f>D24*(INPUT!$F$9)</f>
        <v>10000.000000000005</v>
      </c>
      <c r="H24" s="53">
        <f t="shared" si="2"/>
        <v>170000.00000000006</v>
      </c>
      <c r="I24" s="53">
        <f t="shared" si="0"/>
        <v>220000.00000000006</v>
      </c>
      <c r="J24" s="54">
        <f t="shared" si="1"/>
        <v>-19999.999999999971</v>
      </c>
      <c r="K24" s="51"/>
    </row>
    <row r="25" spans="2:11" x14ac:dyDescent="0.25">
      <c r="B25" s="83"/>
      <c r="C25" s="120"/>
      <c r="D25" s="120"/>
      <c r="E25" s="120"/>
      <c r="F25" s="120"/>
      <c r="G25" s="120"/>
      <c r="H25" s="120"/>
      <c r="I25" s="120"/>
      <c r="J25" s="120"/>
      <c r="K25" s="87"/>
    </row>
    <row r="26" spans="2:11" ht="19.5" x14ac:dyDescent="0.25">
      <c r="B26" s="122"/>
      <c r="C26" s="123"/>
      <c r="D26" s="123"/>
      <c r="E26" s="123"/>
      <c r="F26" s="123"/>
      <c r="G26" s="121" t="s">
        <v>18</v>
      </c>
      <c r="H26" s="124">
        <f>CALCULATION!C5</f>
        <v>333333.33333333355</v>
      </c>
      <c r="I26" s="123"/>
      <c r="J26" s="95"/>
      <c r="K26" s="91"/>
    </row>
    <row r="27" spans="2:11" x14ac:dyDescent="0.25">
      <c r="B27" s="88"/>
      <c r="C27" s="95"/>
      <c r="D27" s="95"/>
      <c r="E27" s="95"/>
      <c r="F27" s="95"/>
      <c r="G27" s="95"/>
      <c r="H27" s="95"/>
      <c r="I27" s="95"/>
      <c r="J27" s="95"/>
      <c r="K27" s="91"/>
    </row>
    <row r="28" spans="2:11" x14ac:dyDescent="0.25">
      <c r="B28" s="88"/>
      <c r="C28" s="95"/>
      <c r="D28" s="95"/>
      <c r="E28" s="95"/>
      <c r="F28" s="95"/>
      <c r="G28" s="95"/>
      <c r="H28" s="95"/>
      <c r="I28" s="95"/>
      <c r="J28" s="95"/>
      <c r="K28" s="91"/>
    </row>
    <row r="29" spans="2:11" ht="14.25" thickBot="1" x14ac:dyDescent="0.3">
      <c r="B29" s="92"/>
      <c r="C29" s="97"/>
      <c r="D29" s="97"/>
      <c r="E29" s="97"/>
      <c r="F29" s="97"/>
      <c r="G29" s="97"/>
      <c r="H29" s="97"/>
      <c r="I29" s="97"/>
      <c r="J29" s="97"/>
      <c r="K29" s="94"/>
    </row>
    <row r="30" spans="2:11" x14ac:dyDescent="0.25">
      <c r="J30" s="10"/>
    </row>
    <row r="31" spans="2:11" x14ac:dyDescent="0.25">
      <c r="J31" s="10"/>
    </row>
    <row r="32" spans="2:11" x14ac:dyDescent="0.25">
      <c r="J32" s="10"/>
    </row>
    <row r="33" spans="10:10" x14ac:dyDescent="0.25">
      <c r="J33" s="10"/>
    </row>
    <row r="34" spans="10:10" x14ac:dyDescent="0.25">
      <c r="J34" s="10"/>
    </row>
    <row r="35" spans="10:10" x14ac:dyDescent="0.25">
      <c r="J35" s="10"/>
    </row>
    <row r="36" spans="10:10" x14ac:dyDescent="0.25">
      <c r="J36" s="10"/>
    </row>
    <row r="37" spans="10:10" x14ac:dyDescent="0.25">
      <c r="J37" s="10"/>
    </row>
  </sheetData>
  <sheetProtection algorithmName="SHA-512" hashValue="BY/9Ojdfwes4g76A4bVYRrCOgdvpBcp0ZSqH0BXpQokos8Rh5bhUa5V62XeTG2NvVH6ZLDIi5kdvsvJb3TCxLg==" saltValue="B/UCulAc1ml5bkX+aC3L+g==" spinCount="100000" sheet="1" objects="1" scenarios="1"/>
  <printOptions horizontalCentered="1"/>
  <pageMargins left="0.74803149606299213" right="0.74803149606299213" top="0.78740157480314965" bottom="0.39370078740157483" header="0.51181102362204722" footer="0.51181102362204722"/>
  <pageSetup paperSize="9" scale="9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K51"/>
  <sheetViews>
    <sheetView workbookViewId="0"/>
  </sheetViews>
  <sheetFormatPr defaultRowHeight="12.75" x14ac:dyDescent="0.2"/>
  <cols>
    <col min="1" max="1" width="2.7109375" customWidth="1"/>
    <col min="2" max="2" width="3.28515625" customWidth="1"/>
    <col min="3" max="3" width="5" customWidth="1"/>
    <col min="5" max="5" width="12.7109375" customWidth="1"/>
    <col min="6" max="6" width="10.42578125" customWidth="1"/>
    <col min="7" max="9" width="12.7109375" customWidth="1"/>
    <col min="10" max="10" width="12.85546875" bestFit="1" customWidth="1"/>
    <col min="11" max="11" width="3.85546875" customWidth="1"/>
  </cols>
  <sheetData>
    <row r="1" spans="2:11" ht="19.5" x14ac:dyDescent="0.25">
      <c r="B1" s="98" t="s">
        <v>6</v>
      </c>
      <c r="C1" s="99"/>
      <c r="D1" s="99"/>
      <c r="E1" s="99"/>
      <c r="F1" s="99"/>
      <c r="G1" s="99"/>
      <c r="H1" s="99"/>
      <c r="I1" s="99"/>
      <c r="J1" s="99"/>
      <c r="K1" s="100"/>
    </row>
    <row r="2" spans="2:11" s="5" customFormat="1" ht="16.5" thickBot="1" x14ac:dyDescent="0.35">
      <c r="B2" s="101">
        <v>37802</v>
      </c>
      <c r="C2" s="102"/>
      <c r="D2" s="102"/>
      <c r="E2" s="102"/>
      <c r="F2" s="102"/>
      <c r="G2" s="102"/>
      <c r="H2" s="102"/>
      <c r="I2" s="102"/>
      <c r="J2" s="102"/>
      <c r="K2" s="103"/>
    </row>
    <row r="3" spans="2:11" s="5" customFormat="1" ht="13.5" x14ac:dyDescent="0.25">
      <c r="B3" s="32" t="s">
        <v>24</v>
      </c>
      <c r="C3" s="33"/>
      <c r="D3" s="34"/>
      <c r="E3" s="35"/>
      <c r="F3" s="35"/>
      <c r="G3" s="35"/>
      <c r="H3" s="35"/>
      <c r="I3" s="33"/>
      <c r="J3" s="36"/>
      <c r="K3" s="35"/>
    </row>
    <row r="4" spans="2:11" s="5" customFormat="1" ht="14.25" thickBot="1" x14ac:dyDescent="0.3">
      <c r="B4" s="37"/>
      <c r="C4" s="38"/>
      <c r="D4" s="39"/>
      <c r="E4" s="11"/>
      <c r="F4" s="11"/>
      <c r="G4" s="11"/>
      <c r="H4" s="11"/>
      <c r="I4" s="38"/>
      <c r="J4" s="40"/>
      <c r="K4" s="11"/>
    </row>
    <row r="5" spans="2:11" s="5" customFormat="1" ht="13.5" x14ac:dyDescent="0.25">
      <c r="B5" s="37"/>
      <c r="C5" s="38"/>
      <c r="D5" s="39"/>
      <c r="E5" s="11"/>
      <c r="F5" s="11"/>
      <c r="G5" s="41" t="s">
        <v>20</v>
      </c>
      <c r="H5" s="42">
        <v>0.3</v>
      </c>
      <c r="I5" s="38"/>
      <c r="J5" s="40"/>
      <c r="K5" s="11"/>
    </row>
    <row r="6" spans="2:11" s="5" customFormat="1" ht="13.5" x14ac:dyDescent="0.25">
      <c r="B6" s="37"/>
      <c r="C6" s="38"/>
      <c r="D6" s="39"/>
      <c r="E6" s="11"/>
      <c r="F6" s="11"/>
      <c r="G6" s="41" t="s">
        <v>19</v>
      </c>
      <c r="H6" s="43">
        <v>0.11</v>
      </c>
      <c r="I6" s="38"/>
      <c r="J6" s="40"/>
      <c r="K6" s="11"/>
    </row>
    <row r="7" spans="2:11" s="5" customFormat="1" ht="13.5" x14ac:dyDescent="0.25">
      <c r="B7" s="37"/>
      <c r="C7" s="38"/>
      <c r="D7" s="39"/>
      <c r="E7" s="11"/>
      <c r="F7" s="11"/>
      <c r="G7" s="44" t="s">
        <v>3</v>
      </c>
      <c r="H7" s="45">
        <v>50000</v>
      </c>
      <c r="I7" s="38"/>
      <c r="J7" s="40"/>
      <c r="K7" s="11"/>
    </row>
    <row r="8" spans="2:11" s="5" customFormat="1" ht="13.5" x14ac:dyDescent="0.25">
      <c r="B8" s="37"/>
      <c r="C8" s="38"/>
      <c r="D8" s="39"/>
      <c r="E8" s="11"/>
      <c r="F8" s="46" t="s">
        <v>21</v>
      </c>
      <c r="G8" s="47"/>
      <c r="H8" s="48"/>
      <c r="I8" s="38"/>
      <c r="J8" s="40"/>
      <c r="K8" s="11"/>
    </row>
    <row r="9" spans="2:11" s="5" customFormat="1" ht="13.5" x14ac:dyDescent="0.25">
      <c r="B9" s="37"/>
      <c r="C9" s="11"/>
      <c r="D9" s="11"/>
      <c r="E9" s="11"/>
      <c r="F9" s="11"/>
      <c r="G9" s="41" t="s">
        <v>22</v>
      </c>
      <c r="H9" s="45">
        <v>500000</v>
      </c>
      <c r="I9" s="11"/>
      <c r="J9" s="11"/>
      <c r="K9" s="11"/>
    </row>
    <row r="10" spans="2:11" s="5" customFormat="1" ht="14.25" thickBot="1" x14ac:dyDescent="0.3">
      <c r="B10" s="37"/>
      <c r="C10" s="11"/>
      <c r="D10" s="11"/>
      <c r="E10" s="11"/>
      <c r="F10" s="11"/>
      <c r="G10" s="41" t="s">
        <v>23</v>
      </c>
      <c r="H10" s="49">
        <v>200000</v>
      </c>
      <c r="I10" s="11"/>
      <c r="J10" s="11"/>
      <c r="K10" s="11"/>
    </row>
    <row r="11" spans="2:11" ht="14.25" thickBot="1" x14ac:dyDescent="0.3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3.5" x14ac:dyDescent="0.25">
      <c r="B12" s="83"/>
      <c r="C12" s="84"/>
      <c r="D12" s="85"/>
      <c r="E12" s="84"/>
      <c r="F12" s="84"/>
      <c r="G12" s="84"/>
      <c r="H12" s="86" t="s">
        <v>9</v>
      </c>
      <c r="I12" s="84"/>
      <c r="J12" s="84"/>
      <c r="K12" s="87"/>
    </row>
    <row r="13" spans="2:11" ht="13.5" x14ac:dyDescent="0.25">
      <c r="B13" s="88"/>
      <c r="C13" s="89"/>
      <c r="D13" s="90"/>
      <c r="E13" s="90" t="s">
        <v>10</v>
      </c>
      <c r="F13" s="90" t="s">
        <v>11</v>
      </c>
      <c r="G13" s="89" t="s">
        <v>12</v>
      </c>
      <c r="H13" s="89" t="s">
        <v>13</v>
      </c>
      <c r="I13" s="90" t="s">
        <v>9</v>
      </c>
      <c r="J13" s="89" t="s">
        <v>14</v>
      </c>
      <c r="K13" s="91"/>
    </row>
    <row r="14" spans="2:11" ht="14.25" thickBot="1" x14ac:dyDescent="0.3">
      <c r="B14" s="92"/>
      <c r="C14" s="93" t="s">
        <v>15</v>
      </c>
      <c r="D14" s="93" t="s">
        <v>16</v>
      </c>
      <c r="E14" s="93" t="s">
        <v>29</v>
      </c>
      <c r="F14" s="93" t="s">
        <v>16</v>
      </c>
      <c r="G14" s="93" t="s">
        <v>29</v>
      </c>
      <c r="H14" s="93" t="s">
        <v>29</v>
      </c>
      <c r="I14" s="93" t="s">
        <v>29</v>
      </c>
      <c r="J14" s="93" t="s">
        <v>17</v>
      </c>
      <c r="K14" s="94"/>
    </row>
    <row r="15" spans="2:11" ht="15.75" x14ac:dyDescent="0.3">
      <c r="B15" s="115"/>
      <c r="C15" s="116">
        <v>1</v>
      </c>
      <c r="D15" s="117">
        <v>200000</v>
      </c>
      <c r="E15" s="117">
        <v>50000</v>
      </c>
      <c r="F15" s="117">
        <v>140000</v>
      </c>
      <c r="G15" s="117">
        <v>22000</v>
      </c>
      <c r="H15" s="117">
        <v>162000</v>
      </c>
      <c r="I15" s="117">
        <v>212000</v>
      </c>
      <c r="J15" s="118">
        <v>-12000</v>
      </c>
      <c r="K15" s="119"/>
    </row>
    <row r="16" spans="2:11" ht="15.75" x14ac:dyDescent="0.3">
      <c r="B16" s="50"/>
      <c r="C16" s="52">
        <v>2</v>
      </c>
      <c r="D16" s="81">
        <v>233333</v>
      </c>
      <c r="E16" s="81">
        <v>50000</v>
      </c>
      <c r="F16" s="81">
        <v>163333</v>
      </c>
      <c r="G16" s="81">
        <v>25667</v>
      </c>
      <c r="H16" s="81">
        <v>189000</v>
      </c>
      <c r="I16" s="81">
        <v>239000</v>
      </c>
      <c r="J16" s="82">
        <v>-5667</v>
      </c>
      <c r="K16" s="51"/>
    </row>
    <row r="17" spans="2:11" ht="15.75" x14ac:dyDescent="0.3">
      <c r="B17" s="115"/>
      <c r="C17" s="116">
        <v>3</v>
      </c>
      <c r="D17" s="117">
        <v>266667</v>
      </c>
      <c r="E17" s="117">
        <v>50000</v>
      </c>
      <c r="F17" s="117">
        <v>186667</v>
      </c>
      <c r="G17" s="117">
        <v>29333</v>
      </c>
      <c r="H17" s="117">
        <v>216000</v>
      </c>
      <c r="I17" s="117">
        <v>266000</v>
      </c>
      <c r="J17" s="118">
        <v>667</v>
      </c>
      <c r="K17" s="119"/>
    </row>
    <row r="18" spans="2:11" ht="15.75" x14ac:dyDescent="0.3">
      <c r="B18" s="50"/>
      <c r="C18" s="52">
        <v>4</v>
      </c>
      <c r="D18" s="81">
        <v>300000</v>
      </c>
      <c r="E18" s="81">
        <v>50000</v>
      </c>
      <c r="F18" s="81">
        <v>210000</v>
      </c>
      <c r="G18" s="81">
        <v>33000</v>
      </c>
      <c r="H18" s="81">
        <v>243000</v>
      </c>
      <c r="I18" s="81">
        <v>293000</v>
      </c>
      <c r="J18" s="82">
        <v>7000</v>
      </c>
      <c r="K18" s="51"/>
    </row>
    <row r="19" spans="2:11" ht="15.75" x14ac:dyDescent="0.3">
      <c r="B19" s="115"/>
      <c r="C19" s="116">
        <v>5</v>
      </c>
      <c r="D19" s="117">
        <v>333333</v>
      </c>
      <c r="E19" s="117">
        <v>50000</v>
      </c>
      <c r="F19" s="117">
        <v>233333</v>
      </c>
      <c r="G19" s="117">
        <v>36667</v>
      </c>
      <c r="H19" s="117">
        <v>270000</v>
      </c>
      <c r="I19" s="117">
        <v>320000</v>
      </c>
      <c r="J19" s="118">
        <v>13333</v>
      </c>
      <c r="K19" s="119"/>
    </row>
    <row r="20" spans="2:11" ht="15.75" x14ac:dyDescent="0.3">
      <c r="B20" s="50"/>
      <c r="C20" s="52">
        <v>6</v>
      </c>
      <c r="D20" s="81">
        <v>366667</v>
      </c>
      <c r="E20" s="81">
        <v>50000</v>
      </c>
      <c r="F20" s="81">
        <v>256667</v>
      </c>
      <c r="G20" s="81">
        <v>40333</v>
      </c>
      <c r="H20" s="81">
        <v>297000</v>
      </c>
      <c r="I20" s="81">
        <v>347000</v>
      </c>
      <c r="J20" s="82">
        <v>19667</v>
      </c>
      <c r="K20" s="51"/>
    </row>
    <row r="21" spans="2:11" ht="15.75" x14ac:dyDescent="0.3">
      <c r="B21" s="115"/>
      <c r="C21" s="116">
        <v>7</v>
      </c>
      <c r="D21" s="117">
        <v>400000</v>
      </c>
      <c r="E21" s="117">
        <v>50000</v>
      </c>
      <c r="F21" s="117">
        <v>280000</v>
      </c>
      <c r="G21" s="117">
        <v>44000</v>
      </c>
      <c r="H21" s="117">
        <v>324000</v>
      </c>
      <c r="I21" s="117">
        <v>374000</v>
      </c>
      <c r="J21" s="118">
        <v>26000</v>
      </c>
      <c r="K21" s="119"/>
    </row>
    <row r="22" spans="2:11" ht="15.75" x14ac:dyDescent="0.3">
      <c r="B22" s="50"/>
      <c r="C22" s="52">
        <v>8</v>
      </c>
      <c r="D22" s="81">
        <v>433333</v>
      </c>
      <c r="E22" s="81">
        <v>50000</v>
      </c>
      <c r="F22" s="81">
        <v>303333</v>
      </c>
      <c r="G22" s="81">
        <v>47667</v>
      </c>
      <c r="H22" s="81">
        <v>351000</v>
      </c>
      <c r="I22" s="81">
        <v>401000</v>
      </c>
      <c r="J22" s="82">
        <v>32333</v>
      </c>
      <c r="K22" s="51"/>
    </row>
    <row r="23" spans="2:11" ht="15.75" x14ac:dyDescent="0.3">
      <c r="B23" s="115"/>
      <c r="C23" s="116">
        <v>9</v>
      </c>
      <c r="D23" s="117">
        <v>466667</v>
      </c>
      <c r="E23" s="117">
        <v>50000</v>
      </c>
      <c r="F23" s="117">
        <v>326667</v>
      </c>
      <c r="G23" s="117">
        <v>51333</v>
      </c>
      <c r="H23" s="117">
        <v>378000</v>
      </c>
      <c r="I23" s="117">
        <v>428000</v>
      </c>
      <c r="J23" s="118">
        <v>38667</v>
      </c>
      <c r="K23" s="119"/>
    </row>
    <row r="24" spans="2:11" ht="16.5" thickBot="1" x14ac:dyDescent="0.35">
      <c r="B24" s="50"/>
      <c r="C24" s="52">
        <v>10</v>
      </c>
      <c r="D24" s="81">
        <v>500000</v>
      </c>
      <c r="E24" s="81">
        <v>50000</v>
      </c>
      <c r="F24" s="81">
        <v>350000</v>
      </c>
      <c r="G24" s="81">
        <v>55000</v>
      </c>
      <c r="H24" s="81">
        <v>405000</v>
      </c>
      <c r="I24" s="81">
        <v>455000</v>
      </c>
      <c r="J24" s="82">
        <v>45000</v>
      </c>
      <c r="K24" s="51"/>
    </row>
    <row r="25" spans="2:11" ht="13.5" x14ac:dyDescent="0.25">
      <c r="B25" s="83"/>
      <c r="C25" s="120"/>
      <c r="D25" s="120"/>
      <c r="E25" s="120"/>
      <c r="F25" s="120"/>
      <c r="G25" s="120"/>
      <c r="H25" s="120"/>
      <c r="I25" s="120"/>
      <c r="J25" s="120"/>
      <c r="K25" s="87"/>
    </row>
    <row r="26" spans="2:11" ht="19.5" x14ac:dyDescent="0.25">
      <c r="B26" s="88"/>
      <c r="C26" s="95"/>
      <c r="D26" s="95"/>
      <c r="E26" s="95"/>
      <c r="F26" s="95"/>
      <c r="G26" s="121" t="s">
        <v>18</v>
      </c>
      <c r="H26" s="96">
        <v>263158</v>
      </c>
      <c r="I26" s="95"/>
      <c r="J26" s="95"/>
      <c r="K26" s="91"/>
    </row>
    <row r="27" spans="2:11" ht="13.5" x14ac:dyDescent="0.25">
      <c r="B27" s="88"/>
      <c r="C27" s="95"/>
      <c r="D27" s="95"/>
      <c r="E27" s="95"/>
      <c r="F27" s="95"/>
      <c r="G27" s="95"/>
      <c r="H27" s="95"/>
      <c r="I27" s="95"/>
      <c r="J27" s="95"/>
      <c r="K27" s="91"/>
    </row>
    <row r="28" spans="2:11" ht="13.5" x14ac:dyDescent="0.25">
      <c r="B28" s="88"/>
      <c r="C28" s="95"/>
      <c r="D28" s="95"/>
      <c r="E28" s="95"/>
      <c r="F28" s="95"/>
      <c r="G28" s="95"/>
      <c r="H28" s="95"/>
      <c r="I28" s="95"/>
      <c r="J28" s="95"/>
      <c r="K28" s="91"/>
    </row>
    <row r="29" spans="2:11" ht="14.25" thickBot="1" x14ac:dyDescent="0.3">
      <c r="B29" s="92"/>
      <c r="C29" s="97"/>
      <c r="D29" s="97"/>
      <c r="E29" s="97"/>
      <c r="F29" s="97"/>
      <c r="G29" s="97"/>
      <c r="H29" s="97"/>
      <c r="I29" s="97"/>
      <c r="J29" s="97"/>
      <c r="K29" s="94"/>
    </row>
    <row r="30" spans="2:11" ht="13.5" x14ac:dyDescent="0.25">
      <c r="B30" s="11"/>
      <c r="C30" s="11"/>
      <c r="D30" s="11"/>
      <c r="E30" s="11"/>
      <c r="F30" s="11"/>
      <c r="G30" s="11"/>
      <c r="H30" s="11"/>
      <c r="I30" s="11"/>
      <c r="J30" s="10"/>
      <c r="K30" s="11"/>
    </row>
    <row r="31" spans="2:11" ht="13.5" x14ac:dyDescent="0.25">
      <c r="B31" s="11"/>
      <c r="C31" s="11"/>
      <c r="D31" s="11"/>
      <c r="E31" s="11"/>
      <c r="F31" s="11"/>
      <c r="G31" s="11"/>
      <c r="H31" s="11"/>
      <c r="I31" s="11"/>
      <c r="J31" s="10"/>
      <c r="K31" s="11"/>
    </row>
    <row r="32" spans="2:11" ht="13.5" x14ac:dyDescent="0.25">
      <c r="B32" s="11"/>
      <c r="C32" s="11"/>
      <c r="D32" s="11"/>
      <c r="E32" s="11"/>
      <c r="F32" s="11"/>
      <c r="G32" s="11"/>
      <c r="H32" s="11"/>
      <c r="I32" s="11"/>
      <c r="J32" s="10"/>
      <c r="K32" s="11"/>
    </row>
    <row r="33" spans="2:11" ht="13.5" x14ac:dyDescent="0.25">
      <c r="B33" s="11"/>
      <c r="C33" s="11"/>
      <c r="D33" s="11"/>
      <c r="E33" s="11"/>
      <c r="F33" s="11"/>
      <c r="G33" s="11"/>
      <c r="H33" s="11"/>
      <c r="I33" s="11"/>
      <c r="J33" s="10"/>
      <c r="K33" s="11"/>
    </row>
    <row r="34" spans="2:11" ht="13.5" x14ac:dyDescent="0.25">
      <c r="B34" s="11"/>
      <c r="C34" s="11"/>
      <c r="D34" s="11"/>
      <c r="E34" s="11"/>
      <c r="F34" s="11"/>
      <c r="G34" s="11"/>
      <c r="H34" s="11"/>
      <c r="I34" s="11"/>
      <c r="J34" s="10"/>
      <c r="K34" s="11"/>
    </row>
    <row r="35" spans="2:11" ht="13.5" x14ac:dyDescent="0.25">
      <c r="B35" s="11"/>
      <c r="C35" s="11"/>
      <c r="D35" s="11"/>
      <c r="E35" s="11"/>
      <c r="F35" s="11"/>
      <c r="G35" s="11"/>
      <c r="H35" s="11"/>
      <c r="I35" s="11"/>
      <c r="J35" s="10"/>
      <c r="K35" s="11"/>
    </row>
    <row r="36" spans="2:11" ht="13.5" x14ac:dyDescent="0.25">
      <c r="B36" s="11"/>
      <c r="C36" s="11"/>
      <c r="D36" s="11"/>
      <c r="E36" s="11"/>
      <c r="F36" s="11"/>
      <c r="G36" s="11"/>
      <c r="H36" s="11"/>
      <c r="I36" s="11"/>
      <c r="J36" s="10"/>
      <c r="K36" s="11"/>
    </row>
    <row r="37" spans="2:11" ht="13.5" x14ac:dyDescent="0.25">
      <c r="B37" s="11"/>
      <c r="C37" s="11"/>
      <c r="D37" s="11"/>
      <c r="E37" s="11"/>
      <c r="F37" s="11"/>
      <c r="G37" s="11"/>
      <c r="H37" s="11"/>
      <c r="I37" s="11"/>
      <c r="J37" s="10"/>
      <c r="K37" s="11"/>
    </row>
    <row r="38" spans="2:11" ht="13.5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ht="13.5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ht="13.5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13.5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ht="13.5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3.5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ht="13.5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ht="13.5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13.5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13.5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3.5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3.5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3.5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3.5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</row>
  </sheetData>
  <sheetProtection algorithmName="SHA-512" hashValue="R0L28qzLLMaD3imW6UKhLQANeBMTt4T+8aMXKRT44f2OUe2uQpfrCasaSR16roh4bD9aqr7mtqYnEs/LV8CjyQ==" saltValue="eeMLtFC5Sf1BSVB5AacheQ==" spinCount="100000" sheet="1" objects="1" scenarios="1"/>
  <printOptions horizontalCentered="1"/>
  <pageMargins left="0.74803149606299213" right="0.74803149606299213" top="0.78740157480314965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"/>
  <sheetViews>
    <sheetView workbookViewId="0"/>
  </sheetViews>
  <sheetFormatPr defaultRowHeight="12.75" x14ac:dyDescent="0.2"/>
  <sheetData>
    <row r="1" spans="1:3" x14ac:dyDescent="0.2">
      <c r="A1" s="1" t="s">
        <v>7</v>
      </c>
    </row>
    <row r="3" spans="1:3" x14ac:dyDescent="0.2">
      <c r="C3" s="2">
        <f>(1-INPUT!F8)+INPUT!F9</f>
        <v>0.85000000000000009</v>
      </c>
    </row>
    <row r="4" spans="1:3" x14ac:dyDescent="0.2">
      <c r="C4">
        <f>1-C3</f>
        <v>0.14999999999999991</v>
      </c>
    </row>
    <row r="5" spans="1:3" x14ac:dyDescent="0.2">
      <c r="B5" s="3" t="s">
        <v>8</v>
      </c>
      <c r="C5" s="4">
        <f>IF(INPUT!F10=0,0,INPUT!F10/C4)</f>
        <v>333333.33333333355</v>
      </c>
    </row>
  </sheetData>
  <sheetProtection password="D7AF" sheet="1" objects="1" scenarios="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INFO</vt:lpstr>
      <vt:lpstr>INPUT</vt:lpstr>
      <vt:lpstr>OUTPUT</vt:lpstr>
      <vt:lpstr>EXAMPLE</vt:lpstr>
      <vt:lpstr>CALCULATION</vt:lpstr>
      <vt:lpstr>EXAMPLE!Print_Area</vt:lpstr>
      <vt:lpstr>INPUT!Print_Area</vt:lpstr>
      <vt:lpstr>OUTPUT!Print_Area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 Even Analysis</dc:title>
  <dc:creator>McKinley Plowman</dc:creator>
  <cp:lastModifiedBy>Ben Hart</cp:lastModifiedBy>
  <cp:lastPrinted>2003-03-03T23:12:26Z</cp:lastPrinted>
  <dcterms:created xsi:type="dcterms:W3CDTF">2000-07-12T01:29:11Z</dcterms:created>
  <dcterms:modified xsi:type="dcterms:W3CDTF">2018-05-03T01:42:14Z</dcterms:modified>
</cp:coreProperties>
</file>